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Sheet1" sheetId="1" state="hidden" r:id="rId1"/>
    <sheet name="苗木采购" sheetId="2" r:id="rId2"/>
  </sheets>
  <definedNames>
    <definedName name="_xlnm._FilterDatabase" localSheetId="1" hidden="1">苗木采购!$A$3:$XEQ$34</definedName>
    <definedName name="_xlnm.Print_Titles" localSheetId="1">苗木采购!$1:$3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<sst xmlns="http://schemas.openxmlformats.org/spreadsheetml/2006/main" count="920" uniqueCount="248">
  <si>
    <t>芜湖城市园林集团有限公司2024-2025年度绿化养护苗木采购</t>
  </si>
  <si>
    <t>序号</t>
  </si>
  <si>
    <t>名称</t>
  </si>
  <si>
    <t>技术参数和规格型号</t>
  </si>
  <si>
    <t>单位</t>
  </si>
  <si>
    <t>数量</t>
  </si>
  <si>
    <r>
      <rPr>
        <sz val="10.5"/>
        <rFont val="宋体"/>
        <charset val="134"/>
      </rPr>
      <t>单价</t>
    </r>
    <r>
      <rPr>
        <sz val="10.5"/>
        <rFont val="宋体"/>
        <charset val="134"/>
        <scheme val="minor"/>
      </rPr>
      <t xml:space="preserve">
</t>
    </r>
    <r>
      <rPr>
        <sz val="10.5"/>
        <rFont val="宋体"/>
        <charset val="134"/>
      </rPr>
      <t>（不含税）</t>
    </r>
  </si>
  <si>
    <t>合计价</t>
  </si>
  <si>
    <t>列入优先采购和强制采购品目清单情况（优先采购或强制采购）</t>
  </si>
  <si>
    <t>所属行业（按工信部联企业【2011】300号）</t>
  </si>
  <si>
    <t>标的性质（货物/服务）</t>
  </si>
  <si>
    <t>备注</t>
  </si>
  <si>
    <t>价格来源</t>
  </si>
  <si>
    <t>矮生美人蕉</t>
  </si>
  <si>
    <t>H40-60</t>
  </si>
  <si>
    <t>株</t>
  </si>
  <si>
    <t>农、林、牧、渔业</t>
  </si>
  <si>
    <t>货物</t>
  </si>
  <si>
    <t>株形端正</t>
  </si>
  <si>
    <t>宿州7月信息价</t>
  </si>
  <si>
    <t>八角金盘</t>
  </si>
  <si>
    <t>高50cm,冠40cm，带土球</t>
  </si>
  <si>
    <t>马鞍山7月信息价</t>
  </si>
  <si>
    <t>白玉兰</t>
  </si>
  <si>
    <t>地径12cm,全冠,高300cm以上,土球80cm以上</t>
  </si>
  <si>
    <t>树形端正，不偏冠</t>
  </si>
  <si>
    <t>中国园林网</t>
  </si>
  <si>
    <t>地径8cm,全冠,高300cm以上,土球60cm以上</t>
  </si>
  <si>
    <t>合肥7月信息价</t>
  </si>
  <si>
    <t>碧桃</t>
  </si>
  <si>
    <t>地径7cm,冠200-250cm,高200-250cm,土球50cm以上</t>
  </si>
  <si>
    <t>百慕大</t>
  </si>
  <si>
    <t>草卷</t>
  </si>
  <si>
    <t>m2</t>
  </si>
  <si>
    <t>茶梅</t>
  </si>
  <si>
    <t>（毛球）高50cm,冠40cm,土球10cm，地栽苗</t>
  </si>
  <si>
    <t>P40</t>
  </si>
  <si>
    <t>常春藤</t>
  </si>
  <si>
    <t>藤长25-35cm</t>
  </si>
  <si>
    <t>垂柳</t>
  </si>
  <si>
    <t>胸径12cm,冠300cm,高400cm,土球100cm以上</t>
  </si>
  <si>
    <t>胸径10cm,冠200cm,高400cm,土球80cm以上</t>
  </si>
  <si>
    <t>垂丝海棠</t>
  </si>
  <si>
    <t>地径6cm,冠150cm,枝下高70-100cm，高200cm,土球40cm以上</t>
  </si>
  <si>
    <t>大叶黄杨</t>
  </si>
  <si>
    <t>（毛球）高60cm,冠40cm,土球10cm,地栽苗</t>
  </si>
  <si>
    <t>大叶栀子花</t>
  </si>
  <si>
    <t>冠25高30</t>
  </si>
  <si>
    <t>冠35高50</t>
  </si>
  <si>
    <t>地中海荚蒾</t>
  </si>
  <si>
    <t>（毛球）高40cm,冠35cm</t>
  </si>
  <si>
    <t>棣棠</t>
  </si>
  <si>
    <t>H40 P30</t>
  </si>
  <si>
    <t>法国冬青</t>
  </si>
  <si>
    <t>高50cm,冠幅30cm，带土球</t>
  </si>
  <si>
    <t>高70cm,冠幅40cm，带土球</t>
  </si>
  <si>
    <t>法梧</t>
  </si>
  <si>
    <t>胸径10cm,枝下高220cm,冠250-300cm，高550-600cm,土球80cm以上</t>
  </si>
  <si>
    <t>宣城</t>
  </si>
  <si>
    <t>胸径12cm,枝下高220cm,冠300cm,高550-600cm,土球100cm以上</t>
  </si>
  <si>
    <t>胸径15cm,枝下高220cm.冠300cm以上,高550-600cm,土球120cm以上</t>
  </si>
  <si>
    <t>粉花绣线菊</t>
  </si>
  <si>
    <t>扶芳藤</t>
  </si>
  <si>
    <t>藤长25-30cm</t>
  </si>
  <si>
    <t>高杆冬青</t>
  </si>
  <si>
    <t>胸径12cm,冠300cm,枝下高220cm,土球120cm以上</t>
  </si>
  <si>
    <t>高杆女贞</t>
  </si>
  <si>
    <t>胸径12cm,冠300cm,枝下高220cm,土球100cm以上</t>
  </si>
  <si>
    <t>瓜子黄杨</t>
  </si>
  <si>
    <t>高35cm,冠25cm,带土球</t>
  </si>
  <si>
    <t>（毛球）高50cm,冠30cm,土球10cm,地栽苗</t>
  </si>
  <si>
    <t>广玉兰</t>
  </si>
  <si>
    <t>胸径12cm,冠250cm,分枝点150cm，高500cm,土球100cm以上</t>
  </si>
  <si>
    <t>胸径15cm,冠250cm,分枝点150cm，高500cm以上,土球120cm以上</t>
  </si>
  <si>
    <t>龟甲冬青</t>
  </si>
  <si>
    <t>(毛球）高40cm,全冠35cm,土球10cm，地栽苗</t>
  </si>
  <si>
    <t>桂花（银桂）</t>
  </si>
  <si>
    <t>地径6cm,冠150cm以上,高200cm以上,土球50cm以上</t>
  </si>
  <si>
    <t>独杆，树形端正，不偏冠</t>
  </si>
  <si>
    <t>地径9cm,冠250cm,高300cm,土球70cm以上</t>
  </si>
  <si>
    <t>国槐</t>
  </si>
  <si>
    <t>胸径12cm,全冠移植苗，土球100cm以上</t>
  </si>
  <si>
    <t>果岭草</t>
  </si>
  <si>
    <t>㎡</t>
  </si>
  <si>
    <t>海桐</t>
  </si>
  <si>
    <t>(毛球)高50cm,全冠30cm,土球10cm，地栽苗</t>
  </si>
  <si>
    <t>合欢</t>
  </si>
  <si>
    <t>胸径14cm,全冠移植苗，土球120cm，分枝点200cm以上</t>
  </si>
  <si>
    <t>结合合肥及马鞍山7月信息价</t>
  </si>
  <si>
    <t>黑心菊</t>
  </si>
  <si>
    <t>H30</t>
  </si>
  <si>
    <t>红枫</t>
  </si>
  <si>
    <t>地径6cm,冠150cm，分枝点70-100cm，土球40cm以上</t>
  </si>
  <si>
    <t>地径8cm，高度250-300cm，冠幅250cm以上，分枝点70-100cm，土球60cm以上</t>
  </si>
  <si>
    <t>红花继木</t>
  </si>
  <si>
    <t>(毛球）高50cm,全冠35cm,土球10cm，地栽苗</t>
  </si>
  <si>
    <t>红花继木球</t>
  </si>
  <si>
    <t>冠130cm,高120cm,土球60cm以上</t>
  </si>
  <si>
    <t>红花玉兰</t>
  </si>
  <si>
    <t>地径10cm,全冠,高350cm以上,土球80cm以上</t>
  </si>
  <si>
    <t>广材网</t>
  </si>
  <si>
    <t>红梅</t>
  </si>
  <si>
    <t>地径6cm,冠1.2-1.8m,高2.1-2.5m,分枝点0.6-0.8m，土球50cm</t>
  </si>
  <si>
    <t>红叶李</t>
  </si>
  <si>
    <t>地径6cm,全冠，土球40cm以上</t>
  </si>
  <si>
    <t>棵</t>
  </si>
  <si>
    <t>地径8cm,全冠，土球50cm以上</t>
  </si>
  <si>
    <t>地径10cm,全冠，土球80cm以上</t>
  </si>
  <si>
    <t>红叶石楠</t>
  </si>
  <si>
    <t>高35cm,冠25cm,带土球(红火焰）</t>
  </si>
  <si>
    <t>六安7月信息价</t>
  </si>
  <si>
    <t>（毛球）高50cm,全冠30cm,土球10cm,地栽苗(红火焰）</t>
  </si>
  <si>
    <t>红叶石楠球</t>
  </si>
  <si>
    <t>高80cm,冠35cm,土球20cm</t>
  </si>
  <si>
    <t>花石榴</t>
  </si>
  <si>
    <t>冠200cm,高300cm,土球50cm以上</t>
  </si>
  <si>
    <t>花叶芦竹</t>
  </si>
  <si>
    <t>H50cm</t>
  </si>
  <si>
    <t>花叶络石</t>
  </si>
  <si>
    <t>冠20cm</t>
  </si>
  <si>
    <t>花叶蔓长春</t>
  </si>
  <si>
    <t>L25cm以上</t>
  </si>
  <si>
    <t>花叶玉簪</t>
  </si>
  <si>
    <t>64丛/平方</t>
  </si>
  <si>
    <t>丛</t>
  </si>
  <si>
    <t>黄花决明</t>
  </si>
  <si>
    <t>H40-50 P30-35</t>
  </si>
  <si>
    <t>黄馨</t>
  </si>
  <si>
    <t>高50cm,冠30cm，带土球，3分枝以上</t>
  </si>
  <si>
    <t>鸡爪槭</t>
  </si>
  <si>
    <t>D6 H200-300 P180-200 枝下100-120</t>
  </si>
  <si>
    <t>D8 H180-200 P200-220 枝下80</t>
  </si>
  <si>
    <t>夹竹桃</t>
  </si>
  <si>
    <t>H150-180 P100 红花 五叉以上</t>
  </si>
  <si>
    <t>嫁接银杏</t>
  </si>
  <si>
    <t>胸径12cm,分枝点200cm以上,土球100cm以上</t>
  </si>
  <si>
    <t>四分叉以上，树形端正</t>
  </si>
  <si>
    <t>金边黄杨</t>
  </si>
  <si>
    <t>（毛球）高50cm,冠35cm,土球10cm,地栽苗</t>
  </si>
  <si>
    <t>不偏冠</t>
  </si>
  <si>
    <t>金边麦冬</t>
  </si>
  <si>
    <t>每丛10芽以上</t>
  </si>
  <si>
    <t>金森女贞</t>
  </si>
  <si>
    <t>高35cm,冠25cm，带土球</t>
  </si>
  <si>
    <t>（毛球）高50cm,冠40cm,土球10cm,地栽苗</t>
  </si>
  <si>
    <t>金丝桃</t>
  </si>
  <si>
    <t>H40 P25</t>
  </si>
  <si>
    <t>黄山7月信息价</t>
  </si>
  <si>
    <t>锦带花</t>
  </si>
  <si>
    <t>（毛球）高60cm,冠35cm</t>
  </si>
  <si>
    <t>兰花三七</t>
  </si>
  <si>
    <t>每丛8芽以上</t>
  </si>
  <si>
    <t>龙柏</t>
  </si>
  <si>
    <t>(毛球)高50cm,冠30cm,带土球</t>
  </si>
  <si>
    <t>栾树</t>
  </si>
  <si>
    <t>胸径11cm,全冠，分枝点高200cm以上,土球80cm以上</t>
  </si>
  <si>
    <t>移植苗，树形端正，不偏冠</t>
  </si>
  <si>
    <t>胸径13cm,全冠，分枝点高250cm,土球100cm以上</t>
  </si>
  <si>
    <t>胸径15cm,全冠，分枝点高230cm以上,土球120cm以上</t>
  </si>
  <si>
    <t>罗汉松</t>
  </si>
  <si>
    <t>地径7cm,冠150cm,高250cm以上,土球60cm以上</t>
  </si>
  <si>
    <t>马褂木</t>
  </si>
  <si>
    <t>胸径14cm,全冠移植苗，高3.5-4m，冠4-4.5m，土球1.2m</t>
  </si>
  <si>
    <t>麦冬</t>
  </si>
  <si>
    <t>毛鹃</t>
  </si>
  <si>
    <t>（毛球）高50cm，冠40cm,土球10cm，地栽苗</t>
  </si>
  <si>
    <t>梅花</t>
  </si>
  <si>
    <t>地径7cm,冠200cm,高300cm,土球50cm以上</t>
  </si>
  <si>
    <t>美人蕉</t>
  </si>
  <si>
    <t>高40</t>
  </si>
  <si>
    <t>木槿</t>
  </si>
  <si>
    <t>地径7cm，冠2.5-2.8m,高2.2-2.5m,土球60cm</t>
  </si>
  <si>
    <t>红花重瓣，树形端正，不偏冠</t>
  </si>
  <si>
    <t>南天竹</t>
  </si>
  <si>
    <t>高40cm,冠30cm,带土球</t>
  </si>
  <si>
    <t>青枫</t>
  </si>
  <si>
    <t>胸径10cm,冠250cm以上,分枝点230cm以上.土球100cm以上</t>
  </si>
  <si>
    <t>洒金珊瑚</t>
  </si>
  <si>
    <t>(毛球)高50cm,冠40cm,土球10cm，地栽苗</t>
  </si>
  <si>
    <t>三角枫</t>
  </si>
  <si>
    <t>胸径15cm,全冠移植苗，分枝点230cm以上，土球120cm以上</t>
  </si>
  <si>
    <t>珊瑚</t>
  </si>
  <si>
    <t>50*35毛球（带土球）</t>
  </si>
  <si>
    <t>十大功劳</t>
  </si>
  <si>
    <t>高50cm,冠幅35cm，土球15cm</t>
  </si>
  <si>
    <t>实生银杏</t>
  </si>
  <si>
    <t>胸径12cm,分枝点150cm以下,高600cm以上,土球100cm以上</t>
  </si>
  <si>
    <t>水杉</t>
  </si>
  <si>
    <t>胸径12cm,冠200cm,高600cm,土球70cm以上</t>
  </si>
  <si>
    <t>胸径8cm,冠150cm,高600cm,土球60cm以上</t>
  </si>
  <si>
    <t>睡莲(红花)</t>
  </si>
  <si>
    <t>H30cm</t>
  </si>
  <si>
    <t>晚樱</t>
  </si>
  <si>
    <t>D6cm,冠200cm,枝下高70-100cm.土球40cm以上</t>
  </si>
  <si>
    <t>D8cm,高200-250cm,冠200cm,枝下高70-100cm,土球60cm以上</t>
  </si>
  <si>
    <t>D10 P200-250 枝下高70-100</t>
  </si>
  <si>
    <t>无刺构骨球</t>
  </si>
  <si>
    <t>高120cm,冠120cm,土球50cm以上</t>
  </si>
  <si>
    <t>高150cm,冠130cm,土球60cm以上</t>
  </si>
  <si>
    <t>五针松</t>
  </si>
  <si>
    <t>D8 H200 P200 枝下高30-50</t>
  </si>
  <si>
    <t>夏鹃</t>
  </si>
  <si>
    <t>H40cm P30cm土球10cm(毛球)</t>
  </si>
  <si>
    <t>（毛球）高50cm,冠40cm,土球15cm，地栽苗</t>
  </si>
  <si>
    <t>香樟</t>
  </si>
  <si>
    <t>胸径10cm</t>
  </si>
  <si>
    <t>移植苗（黑土），树形端正，不偏冠</t>
  </si>
  <si>
    <t>胸径12cm,冠250cm以上,分枝点230cm以上,土球100cm以上</t>
  </si>
  <si>
    <t>胸径15cm,冠300cm以上,分枝点230cm以上，土球120cm以上</t>
  </si>
  <si>
    <t>小叶栀子花</t>
  </si>
  <si>
    <t>熊掌木</t>
  </si>
  <si>
    <t>高50cm,冠30cm，带土球</t>
  </si>
  <si>
    <t>绣线菊</t>
  </si>
  <si>
    <t>萱草</t>
  </si>
  <si>
    <t>冠30cm</t>
  </si>
  <si>
    <t>雪松</t>
  </si>
  <si>
    <r>
      <rPr>
        <sz val="10.5"/>
        <rFont val="宋体"/>
        <charset val="134"/>
      </rPr>
      <t>胸径10cm,冠250cm以上,分枝点</t>
    </r>
    <r>
      <rPr>
        <sz val="10.5"/>
        <rFont val="宋体"/>
        <charset val="134"/>
        <scheme val="minor"/>
      </rPr>
      <t>80</t>
    </r>
    <r>
      <rPr>
        <sz val="10.5"/>
        <rFont val="宋体"/>
        <charset val="134"/>
      </rPr>
      <t>cm.土球100cm以上</t>
    </r>
  </si>
  <si>
    <t>杨梅</t>
  </si>
  <si>
    <t>D7 H250 P250</t>
  </si>
  <si>
    <t>银姬小蜡</t>
  </si>
  <si>
    <t>H35</t>
  </si>
  <si>
    <t>(毛球)高50cm,冠35cm,带土球</t>
  </si>
  <si>
    <t>月季</t>
  </si>
  <si>
    <r>
      <rPr>
        <sz val="10.5"/>
        <rFont val="宋体"/>
        <charset val="134"/>
      </rPr>
      <t>二年生红帽月季，冠</t>
    </r>
    <r>
      <rPr>
        <sz val="10.5"/>
        <rFont val="宋体"/>
        <charset val="134"/>
        <scheme val="minor"/>
      </rPr>
      <t>25cm，带土球</t>
    </r>
  </si>
  <si>
    <t>再力花</t>
  </si>
  <si>
    <t>造型五针松</t>
  </si>
  <si>
    <t>D11-12 P160以上</t>
  </si>
  <si>
    <t>栀子花</t>
  </si>
  <si>
    <t>高40cm,冠25cm，带土球</t>
  </si>
  <si>
    <t>紫薇</t>
  </si>
  <si>
    <t>D8cm，高度250-300cm，冠幅200-250cm,土球50cm以上</t>
  </si>
  <si>
    <t>D6 H250-280 P130 枝下高80-100</t>
  </si>
  <si>
    <t>欧石竹</t>
  </si>
  <si>
    <t>H15,容器苗</t>
  </si>
  <si>
    <t>总计</t>
  </si>
  <si>
    <t xml:space="preserve">芜湖城市园林集团有限公司2024—2025年度绿化养护苗木采购项目（二包）
</t>
  </si>
  <si>
    <t>苗木名称</t>
  </si>
  <si>
    <t>规格型号</t>
  </si>
  <si>
    <r>
      <rPr>
        <b/>
        <sz val="10.5"/>
        <rFont val="宋体"/>
        <charset val="134"/>
      </rPr>
      <t>控制单价</t>
    </r>
    <r>
      <rPr>
        <b/>
        <sz val="10.5"/>
        <rFont val="宋体"/>
        <charset val="134"/>
        <scheme val="minor"/>
      </rPr>
      <t xml:space="preserve">
</t>
    </r>
    <r>
      <rPr>
        <b/>
        <sz val="10.5"/>
        <rFont val="宋体"/>
        <charset val="134"/>
      </rPr>
      <t>（元，不含税）</t>
    </r>
  </si>
  <si>
    <r>
      <rPr>
        <b/>
        <sz val="10.5"/>
        <rFont val="宋体"/>
        <charset val="134"/>
      </rPr>
      <t>报价单价</t>
    </r>
    <r>
      <rPr>
        <b/>
        <sz val="10.5"/>
        <rFont val="宋体"/>
        <charset val="134"/>
        <scheme val="minor"/>
      </rPr>
      <t xml:space="preserve">
</t>
    </r>
    <r>
      <rPr>
        <b/>
        <sz val="10.5"/>
        <rFont val="宋体"/>
        <charset val="134"/>
      </rPr>
      <t>（元，不含税）</t>
    </r>
  </si>
  <si>
    <t>报价合价
(元，不含税)</t>
  </si>
  <si>
    <t>茶梅球</t>
  </si>
  <si>
    <t>高120cm，冠120cm</t>
  </si>
  <si>
    <t>P50cm H100cm</t>
  </si>
  <si>
    <t>冠150cm</t>
  </si>
  <si>
    <t>细叶麦冬</t>
  </si>
  <si>
    <t>合计</t>
  </si>
  <si>
    <t>备注： 1、报价单价包含苗木主材、包装、运输、损毁等所有费用。
      2、清单中的苗木品种、规格、数量为预估量，采购人不保证所有苗木均按清单全部采购，结算以实际供货为准，投标人自行考虑可能造成的风险因素，谨慎进行单项报价。
      3、投标人不得对苗木数量和控制单价进行更改，否则投标无效。
      4、报价表中所有苗木，其报价不能超过其控制单价，否则投标无效。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</si>
</sst>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b/>
      <sz val="10.5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0.5"/>
      <name val="宋体"/>
      <charset val="134"/>
    </font>
    <font>
      <sz val="10.5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177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77" fontId="13" fillId="3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justify" vertical="center" wrapText="1"/>
    </xf>
    <xf numFmtId="0" fontId="14" fillId="0" borderId="3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workbookViewId="0">
      <pane xSplit="1" ySplit="3" topLeftCell="B65" activePane="bottomRight" state="frozen"/>
      <selection/>
      <selection pane="topRight"/>
      <selection pane="bottomLeft"/>
      <selection pane="bottomRight" activeCell="F71" sqref="F71"/>
    </sheetView>
  </sheetViews>
  <sheetFormatPr defaultColWidth="9" defaultRowHeight="13.5"/>
  <cols>
    <col min="1" max="1" width="4.89166666666667" style="27" customWidth="1"/>
    <col min="2" max="2" width="11.775" style="27" customWidth="1"/>
    <col min="3" max="3" width="24.775" style="27" customWidth="1"/>
    <col min="4" max="4" width="6" style="27" customWidth="1"/>
    <col min="5" max="5" width="7.89166666666667" style="27" customWidth="1"/>
    <col min="6" max="6" width="11" style="28" customWidth="1"/>
    <col min="7" max="7" width="13.4416666666667" style="28" customWidth="1"/>
    <col min="8" max="8" width="13" style="27" customWidth="1"/>
    <col min="9" max="9" width="13.1083333333333" style="27" customWidth="1"/>
    <col min="10" max="10" width="10.5583333333333" style="27" customWidth="1"/>
    <col min="11" max="11" width="11.1083333333333" style="27" customWidth="1"/>
    <col min="12" max="12" width="18.1333333333333" style="29" customWidth="1"/>
    <col min="13" max="13" width="9" style="29"/>
    <col min="14" max="16360" width="9" style="27"/>
    <col min="16361" max="16384" width="9" style="30"/>
  </cols>
  <sheetData>
    <row r="1" s="27" customFormat="1" ht="42" customHeight="1" spans="1:13">
      <c r="A1" s="31" t="s">
        <v>0</v>
      </c>
      <c r="B1" s="31"/>
      <c r="C1" s="31"/>
      <c r="D1" s="31"/>
      <c r="E1" s="31"/>
      <c r="F1" s="32"/>
      <c r="G1" s="32"/>
      <c r="H1" s="31"/>
      <c r="I1" s="31"/>
      <c r="J1" s="31"/>
      <c r="K1" s="31"/>
      <c r="L1" s="29"/>
      <c r="M1" s="29"/>
    </row>
    <row r="2" s="27" customFormat="1" ht="56" customHeight="1" spans="1:13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4" t="s">
        <v>6</v>
      </c>
      <c r="G2" s="34" t="s">
        <v>7</v>
      </c>
      <c r="H2" s="33" t="s">
        <v>8</v>
      </c>
      <c r="I2" s="33" t="s">
        <v>9</v>
      </c>
      <c r="J2" s="33" t="s">
        <v>10</v>
      </c>
      <c r="K2" s="33" t="s">
        <v>11</v>
      </c>
      <c r="L2" s="29" t="s">
        <v>12</v>
      </c>
      <c r="M2" s="29"/>
    </row>
    <row r="3" s="27" customFormat="1" ht="51" customHeight="1" spans="1:13">
      <c r="A3" s="35"/>
      <c r="B3" s="35"/>
      <c r="C3" s="35"/>
      <c r="D3" s="35"/>
      <c r="E3" s="35"/>
      <c r="F3" s="36"/>
      <c r="G3" s="36"/>
      <c r="H3" s="35"/>
      <c r="I3" s="35"/>
      <c r="J3" s="35"/>
      <c r="K3" s="35"/>
      <c r="L3" s="29"/>
      <c r="M3" s="29"/>
    </row>
    <row r="4" s="27" customFormat="1" ht="33" customHeight="1" spans="1:13">
      <c r="A4" s="37">
        <v>1</v>
      </c>
      <c r="B4" s="38" t="s">
        <v>13</v>
      </c>
      <c r="C4" s="38" t="s">
        <v>14</v>
      </c>
      <c r="D4" s="39" t="s">
        <v>15</v>
      </c>
      <c r="E4" s="40">
        <v>17000</v>
      </c>
      <c r="F4" s="41">
        <v>1</v>
      </c>
      <c r="G4" s="41">
        <f t="shared" ref="G4:G67" si="0">E4*F4</f>
        <v>17000</v>
      </c>
      <c r="H4" s="42"/>
      <c r="I4" s="38" t="s">
        <v>16</v>
      </c>
      <c r="J4" s="38" t="s">
        <v>17</v>
      </c>
      <c r="K4" s="53" t="s">
        <v>18</v>
      </c>
      <c r="L4" s="29" t="s">
        <v>19</v>
      </c>
      <c r="M4" s="29"/>
    </row>
    <row r="5" s="27" customFormat="1" ht="45" customHeight="1" spans="1:13">
      <c r="A5" s="37">
        <v>2</v>
      </c>
      <c r="B5" s="38" t="s">
        <v>20</v>
      </c>
      <c r="C5" s="38" t="s">
        <v>21</v>
      </c>
      <c r="D5" s="39" t="s">
        <v>15</v>
      </c>
      <c r="E5" s="40">
        <v>56000</v>
      </c>
      <c r="F5" s="41">
        <v>3.47</v>
      </c>
      <c r="G5" s="41">
        <f t="shared" si="0"/>
        <v>194320</v>
      </c>
      <c r="H5" s="38"/>
      <c r="I5" s="38" t="s">
        <v>16</v>
      </c>
      <c r="J5" s="38" t="s">
        <v>17</v>
      </c>
      <c r="K5" s="54" t="s">
        <v>18</v>
      </c>
      <c r="L5" s="29" t="s">
        <v>22</v>
      </c>
      <c r="M5" s="29"/>
    </row>
    <row r="6" s="27" customFormat="1" ht="45" customHeight="1" spans="1:13">
      <c r="A6" s="37">
        <v>3</v>
      </c>
      <c r="B6" s="38" t="s">
        <v>23</v>
      </c>
      <c r="C6" s="38" t="s">
        <v>24</v>
      </c>
      <c r="D6" s="39" t="s">
        <v>15</v>
      </c>
      <c r="E6" s="40">
        <v>5</v>
      </c>
      <c r="F6" s="41">
        <v>850</v>
      </c>
      <c r="G6" s="41">
        <f t="shared" si="0"/>
        <v>4250</v>
      </c>
      <c r="H6" s="38"/>
      <c r="I6" s="38" t="s">
        <v>16</v>
      </c>
      <c r="J6" s="38" t="s">
        <v>17</v>
      </c>
      <c r="K6" s="53" t="s">
        <v>25</v>
      </c>
      <c r="L6" s="29" t="s">
        <v>26</v>
      </c>
      <c r="M6" s="29"/>
    </row>
    <row r="7" s="27" customFormat="1" ht="45" customHeight="1" spans="1:13">
      <c r="A7" s="37">
        <v>4</v>
      </c>
      <c r="B7" s="38" t="s">
        <v>23</v>
      </c>
      <c r="C7" s="38" t="s">
        <v>27</v>
      </c>
      <c r="D7" s="39" t="s">
        <v>15</v>
      </c>
      <c r="E7" s="40">
        <v>10</v>
      </c>
      <c r="F7" s="41">
        <v>284.39</v>
      </c>
      <c r="G7" s="41">
        <f t="shared" si="0"/>
        <v>2843.9</v>
      </c>
      <c r="H7" s="38"/>
      <c r="I7" s="38" t="s">
        <v>16</v>
      </c>
      <c r="J7" s="38" t="s">
        <v>17</v>
      </c>
      <c r="K7" s="53" t="s">
        <v>25</v>
      </c>
      <c r="L7" s="29" t="s">
        <v>28</v>
      </c>
      <c r="M7" s="29"/>
    </row>
    <row r="8" s="27" customFormat="1" ht="45" customHeight="1" spans="1:13">
      <c r="A8" s="37">
        <v>5</v>
      </c>
      <c r="B8" s="38" t="s">
        <v>29</v>
      </c>
      <c r="C8" s="38" t="s">
        <v>30</v>
      </c>
      <c r="D8" s="39" t="s">
        <v>15</v>
      </c>
      <c r="E8" s="40">
        <v>15</v>
      </c>
      <c r="F8" s="41">
        <v>238.52</v>
      </c>
      <c r="G8" s="41">
        <f t="shared" si="0"/>
        <v>3577.8</v>
      </c>
      <c r="H8" s="38"/>
      <c r="I8" s="38" t="s">
        <v>16</v>
      </c>
      <c r="J8" s="38" t="s">
        <v>17</v>
      </c>
      <c r="K8" s="53" t="s">
        <v>25</v>
      </c>
      <c r="L8" s="29" t="s">
        <v>28</v>
      </c>
      <c r="M8" s="29"/>
    </row>
    <row r="9" s="27" customFormat="1" ht="45" customHeight="1" spans="1:13">
      <c r="A9" s="37">
        <v>6</v>
      </c>
      <c r="B9" s="38" t="s">
        <v>31</v>
      </c>
      <c r="C9" s="38" t="s">
        <v>32</v>
      </c>
      <c r="D9" s="39" t="s">
        <v>33</v>
      </c>
      <c r="E9" s="40">
        <v>16000</v>
      </c>
      <c r="F9" s="41">
        <v>10.55</v>
      </c>
      <c r="G9" s="41">
        <f t="shared" si="0"/>
        <v>168800</v>
      </c>
      <c r="H9" s="38"/>
      <c r="I9" s="38" t="s">
        <v>16</v>
      </c>
      <c r="J9" s="38" t="s">
        <v>17</v>
      </c>
      <c r="K9" s="53"/>
      <c r="L9" s="29" t="s">
        <v>28</v>
      </c>
      <c r="M9" s="29"/>
    </row>
    <row r="10" s="27" customFormat="1" ht="45" customHeight="1" spans="1:13">
      <c r="A10" s="37">
        <v>7</v>
      </c>
      <c r="B10" s="38" t="s">
        <v>34</v>
      </c>
      <c r="C10" s="38" t="s">
        <v>35</v>
      </c>
      <c r="D10" s="39" t="s">
        <v>15</v>
      </c>
      <c r="E10" s="40">
        <v>2550</v>
      </c>
      <c r="F10" s="41">
        <v>24.5</v>
      </c>
      <c r="G10" s="41">
        <f t="shared" si="0"/>
        <v>62475</v>
      </c>
      <c r="H10" s="38"/>
      <c r="I10" s="38" t="s">
        <v>16</v>
      </c>
      <c r="J10" s="38" t="s">
        <v>17</v>
      </c>
      <c r="K10" s="53" t="s">
        <v>25</v>
      </c>
      <c r="L10" s="29" t="s">
        <v>26</v>
      </c>
      <c r="M10" s="29" t="s">
        <v>36</v>
      </c>
    </row>
    <row r="11" s="27" customFormat="1" ht="45" customHeight="1" spans="1:13">
      <c r="A11" s="37">
        <v>8</v>
      </c>
      <c r="B11" s="38" t="s">
        <v>37</v>
      </c>
      <c r="C11" s="38" t="s">
        <v>38</v>
      </c>
      <c r="D11" s="39" t="s">
        <v>15</v>
      </c>
      <c r="E11" s="40">
        <v>22520</v>
      </c>
      <c r="F11" s="41">
        <v>2.1</v>
      </c>
      <c r="G11" s="41">
        <f t="shared" si="0"/>
        <v>47292</v>
      </c>
      <c r="H11" s="38"/>
      <c r="I11" s="38" t="s">
        <v>16</v>
      </c>
      <c r="J11" s="38" t="s">
        <v>17</v>
      </c>
      <c r="K11" s="53" t="s">
        <v>18</v>
      </c>
      <c r="L11" s="29" t="s">
        <v>22</v>
      </c>
      <c r="M11" s="29"/>
    </row>
    <row r="12" s="27" customFormat="1" ht="45" customHeight="1" spans="1:13">
      <c r="A12" s="37">
        <v>9</v>
      </c>
      <c r="B12" s="38" t="s">
        <v>39</v>
      </c>
      <c r="C12" s="38" t="s">
        <v>40</v>
      </c>
      <c r="D12" s="39" t="s">
        <v>15</v>
      </c>
      <c r="E12" s="40">
        <v>10</v>
      </c>
      <c r="F12" s="41">
        <v>450</v>
      </c>
      <c r="G12" s="41">
        <f t="shared" si="0"/>
        <v>4500</v>
      </c>
      <c r="H12" s="38"/>
      <c r="I12" s="38" t="s">
        <v>16</v>
      </c>
      <c r="J12" s="38" t="s">
        <v>17</v>
      </c>
      <c r="K12" s="53" t="s">
        <v>25</v>
      </c>
      <c r="L12" s="29" t="s">
        <v>26</v>
      </c>
      <c r="M12" s="29"/>
    </row>
    <row r="13" s="27" customFormat="1" ht="45" customHeight="1" spans="1:13">
      <c r="A13" s="37">
        <v>10</v>
      </c>
      <c r="B13" s="38" t="s">
        <v>39</v>
      </c>
      <c r="C13" s="38" t="s">
        <v>41</v>
      </c>
      <c r="D13" s="39" t="s">
        <v>15</v>
      </c>
      <c r="E13" s="40">
        <v>2</v>
      </c>
      <c r="F13" s="41">
        <v>317.42</v>
      </c>
      <c r="G13" s="41">
        <f t="shared" si="0"/>
        <v>634.84</v>
      </c>
      <c r="H13" s="38"/>
      <c r="I13" s="38" t="s">
        <v>16</v>
      </c>
      <c r="J13" s="38" t="s">
        <v>17</v>
      </c>
      <c r="K13" s="53" t="s">
        <v>25</v>
      </c>
      <c r="L13" s="29" t="s">
        <v>28</v>
      </c>
      <c r="M13" s="29"/>
    </row>
    <row r="14" s="27" customFormat="1" ht="45" customHeight="1" spans="1:13">
      <c r="A14" s="37">
        <v>11</v>
      </c>
      <c r="B14" s="38" t="s">
        <v>42</v>
      </c>
      <c r="C14" s="38" t="s">
        <v>43</v>
      </c>
      <c r="D14" s="39" t="s">
        <v>15</v>
      </c>
      <c r="E14" s="40">
        <v>15</v>
      </c>
      <c r="F14" s="41">
        <v>238.52</v>
      </c>
      <c r="G14" s="41">
        <f t="shared" si="0"/>
        <v>3577.8</v>
      </c>
      <c r="H14" s="38"/>
      <c r="I14" s="38" t="s">
        <v>16</v>
      </c>
      <c r="J14" s="38" t="s">
        <v>17</v>
      </c>
      <c r="K14" s="53" t="s">
        <v>25</v>
      </c>
      <c r="L14" s="29" t="s">
        <v>28</v>
      </c>
      <c r="M14" s="29"/>
    </row>
    <row r="15" s="27" customFormat="1" ht="45" customHeight="1" spans="1:13">
      <c r="A15" s="37">
        <v>12</v>
      </c>
      <c r="B15" s="38" t="s">
        <v>44</v>
      </c>
      <c r="C15" s="38" t="s">
        <v>45</v>
      </c>
      <c r="D15" s="39" t="s">
        <v>15</v>
      </c>
      <c r="E15" s="40">
        <v>28000</v>
      </c>
      <c r="F15" s="41">
        <v>5.5</v>
      </c>
      <c r="G15" s="41">
        <f t="shared" si="0"/>
        <v>154000</v>
      </c>
      <c r="H15" s="38"/>
      <c r="I15" s="38" t="s">
        <v>16</v>
      </c>
      <c r="J15" s="38" t="s">
        <v>17</v>
      </c>
      <c r="K15" s="53" t="s">
        <v>25</v>
      </c>
      <c r="L15" s="29"/>
      <c r="M15" s="29"/>
    </row>
    <row r="16" s="27" customFormat="1" ht="45" customHeight="1" spans="1:13">
      <c r="A16" s="37">
        <v>13</v>
      </c>
      <c r="B16" s="38" t="s">
        <v>46</v>
      </c>
      <c r="C16" s="38" t="s">
        <v>47</v>
      </c>
      <c r="D16" s="39" t="s">
        <v>15</v>
      </c>
      <c r="E16" s="40">
        <v>7520</v>
      </c>
      <c r="F16" s="41">
        <v>1.5</v>
      </c>
      <c r="G16" s="41">
        <f t="shared" si="0"/>
        <v>11280</v>
      </c>
      <c r="H16" s="38"/>
      <c r="I16" s="38" t="s">
        <v>16</v>
      </c>
      <c r="J16" s="38" t="s">
        <v>17</v>
      </c>
      <c r="K16" s="53" t="s">
        <v>18</v>
      </c>
      <c r="L16" s="29"/>
      <c r="M16" s="29"/>
    </row>
    <row r="17" s="27" customFormat="1" ht="45" customHeight="1" spans="1:13">
      <c r="A17" s="37">
        <v>14</v>
      </c>
      <c r="B17" s="38" t="s">
        <v>46</v>
      </c>
      <c r="C17" s="38" t="s">
        <v>48</v>
      </c>
      <c r="D17" s="39" t="s">
        <v>15</v>
      </c>
      <c r="E17" s="40">
        <v>2500</v>
      </c>
      <c r="F17" s="41">
        <v>2.6</v>
      </c>
      <c r="G17" s="41">
        <f t="shared" si="0"/>
        <v>6500</v>
      </c>
      <c r="H17" s="38"/>
      <c r="I17" s="38" t="s">
        <v>16</v>
      </c>
      <c r="J17" s="38" t="s">
        <v>17</v>
      </c>
      <c r="K17" s="53" t="s">
        <v>18</v>
      </c>
      <c r="L17" s="29"/>
      <c r="M17" s="29"/>
    </row>
    <row r="18" s="27" customFormat="1" ht="45" customHeight="1" spans="1:13">
      <c r="A18" s="37">
        <v>15</v>
      </c>
      <c r="B18" s="38" t="s">
        <v>49</v>
      </c>
      <c r="C18" s="38" t="s">
        <v>50</v>
      </c>
      <c r="D18" s="39" t="s">
        <v>15</v>
      </c>
      <c r="E18" s="40">
        <v>5400</v>
      </c>
      <c r="F18" s="41">
        <v>2.05</v>
      </c>
      <c r="G18" s="41">
        <f t="shared" si="0"/>
        <v>11070</v>
      </c>
      <c r="H18" s="38"/>
      <c r="I18" s="38" t="s">
        <v>16</v>
      </c>
      <c r="J18" s="38" t="s">
        <v>17</v>
      </c>
      <c r="K18" s="53" t="s">
        <v>18</v>
      </c>
      <c r="L18" s="29"/>
      <c r="M18" s="29"/>
    </row>
    <row r="19" s="27" customFormat="1" ht="45" customHeight="1" spans="1:13">
      <c r="A19" s="37">
        <v>16</v>
      </c>
      <c r="B19" s="38" t="s">
        <v>51</v>
      </c>
      <c r="C19" s="38" t="s">
        <v>52</v>
      </c>
      <c r="D19" s="39" t="s">
        <v>15</v>
      </c>
      <c r="E19" s="40">
        <v>1000</v>
      </c>
      <c r="F19" s="41">
        <v>1.5</v>
      </c>
      <c r="G19" s="41">
        <f t="shared" si="0"/>
        <v>1500</v>
      </c>
      <c r="H19" s="38"/>
      <c r="I19" s="38" t="s">
        <v>16</v>
      </c>
      <c r="J19" s="38" t="s">
        <v>17</v>
      </c>
      <c r="K19" s="53" t="s">
        <v>18</v>
      </c>
      <c r="L19" s="29" t="s">
        <v>26</v>
      </c>
      <c r="M19" s="29"/>
    </row>
    <row r="20" s="27" customFormat="1" ht="45" customHeight="1" spans="1:13">
      <c r="A20" s="37">
        <v>17</v>
      </c>
      <c r="B20" s="38" t="s">
        <v>53</v>
      </c>
      <c r="C20" s="38" t="s">
        <v>54</v>
      </c>
      <c r="D20" s="39" t="s">
        <v>15</v>
      </c>
      <c r="E20" s="40">
        <v>29000</v>
      </c>
      <c r="F20" s="41">
        <v>2.3</v>
      </c>
      <c r="G20" s="41">
        <f t="shared" si="0"/>
        <v>66700</v>
      </c>
      <c r="H20" s="38"/>
      <c r="I20" s="38" t="s">
        <v>16</v>
      </c>
      <c r="J20" s="38" t="s">
        <v>17</v>
      </c>
      <c r="K20" s="53" t="s">
        <v>18</v>
      </c>
      <c r="L20" s="29" t="s">
        <v>26</v>
      </c>
      <c r="M20" s="29"/>
    </row>
    <row r="21" s="27" customFormat="1" ht="45" customHeight="1" spans="1:13">
      <c r="A21" s="37">
        <v>18</v>
      </c>
      <c r="B21" s="38" t="s">
        <v>53</v>
      </c>
      <c r="C21" s="38" t="s">
        <v>55</v>
      </c>
      <c r="D21" s="39" t="s">
        <v>15</v>
      </c>
      <c r="E21" s="40">
        <v>17000</v>
      </c>
      <c r="F21" s="41">
        <v>4.9</v>
      </c>
      <c r="G21" s="41">
        <f t="shared" si="0"/>
        <v>83300</v>
      </c>
      <c r="H21" s="38"/>
      <c r="I21" s="38" t="s">
        <v>16</v>
      </c>
      <c r="J21" s="38" t="s">
        <v>17</v>
      </c>
      <c r="K21" s="53" t="s">
        <v>18</v>
      </c>
      <c r="L21" s="29" t="s">
        <v>26</v>
      </c>
      <c r="M21" s="29"/>
    </row>
    <row r="22" s="27" customFormat="1" ht="45" customHeight="1" spans="1:13">
      <c r="A22" s="37">
        <v>19</v>
      </c>
      <c r="B22" s="38" t="s">
        <v>56</v>
      </c>
      <c r="C22" s="38" t="s">
        <v>57</v>
      </c>
      <c r="D22" s="39" t="s">
        <v>15</v>
      </c>
      <c r="E22" s="40">
        <v>80</v>
      </c>
      <c r="F22" s="41">
        <f>290/1.09</f>
        <v>266.05504587156</v>
      </c>
      <c r="G22" s="41">
        <f t="shared" si="0"/>
        <v>21284.4036697248</v>
      </c>
      <c r="H22" s="38"/>
      <c r="I22" s="38" t="s">
        <v>16</v>
      </c>
      <c r="J22" s="38" t="s">
        <v>17</v>
      </c>
      <c r="K22" s="53" t="s">
        <v>25</v>
      </c>
      <c r="L22" s="29" t="s">
        <v>58</v>
      </c>
      <c r="M22" s="29"/>
    </row>
    <row r="23" s="27" customFormat="1" ht="45" customHeight="1" spans="1:13">
      <c r="A23" s="37">
        <v>20</v>
      </c>
      <c r="B23" s="38" t="s">
        <v>56</v>
      </c>
      <c r="C23" s="38" t="s">
        <v>59</v>
      </c>
      <c r="D23" s="39" t="s">
        <v>15</v>
      </c>
      <c r="E23" s="40">
        <v>80</v>
      </c>
      <c r="F23" s="41">
        <f>500/1.09</f>
        <v>458.715596330275</v>
      </c>
      <c r="G23" s="41">
        <f t="shared" si="0"/>
        <v>36697.247706422</v>
      </c>
      <c r="H23" s="38"/>
      <c r="I23" s="38" t="s">
        <v>16</v>
      </c>
      <c r="J23" s="38" t="s">
        <v>17</v>
      </c>
      <c r="K23" s="53" t="s">
        <v>25</v>
      </c>
      <c r="L23" s="29" t="s">
        <v>58</v>
      </c>
      <c r="M23" s="29"/>
    </row>
    <row r="24" s="27" customFormat="1" ht="45" customHeight="1" spans="1:13">
      <c r="A24" s="37">
        <v>21</v>
      </c>
      <c r="B24" s="38" t="s">
        <v>56</v>
      </c>
      <c r="C24" s="38" t="s">
        <v>60</v>
      </c>
      <c r="D24" s="39" t="s">
        <v>15</v>
      </c>
      <c r="E24" s="40">
        <v>24</v>
      </c>
      <c r="F24" s="41">
        <f>700/1.09</f>
        <v>642.201834862385</v>
      </c>
      <c r="G24" s="41">
        <f t="shared" si="0"/>
        <v>15412.8440366972</v>
      </c>
      <c r="H24" s="38"/>
      <c r="I24" s="38" t="s">
        <v>16</v>
      </c>
      <c r="J24" s="38" t="s">
        <v>17</v>
      </c>
      <c r="K24" s="53" t="s">
        <v>25</v>
      </c>
      <c r="L24" s="29" t="s">
        <v>26</v>
      </c>
      <c r="M24" s="29"/>
    </row>
    <row r="25" s="27" customFormat="1" ht="45" customHeight="1" spans="1:13">
      <c r="A25" s="37">
        <v>22</v>
      </c>
      <c r="B25" s="38" t="s">
        <v>61</v>
      </c>
      <c r="C25" s="38" t="s">
        <v>52</v>
      </c>
      <c r="D25" s="39" t="s">
        <v>15</v>
      </c>
      <c r="E25" s="40">
        <v>9250</v>
      </c>
      <c r="F25" s="41">
        <v>2.75</v>
      </c>
      <c r="G25" s="41">
        <f t="shared" si="0"/>
        <v>25437.5</v>
      </c>
      <c r="H25" s="38"/>
      <c r="I25" s="38" t="s">
        <v>16</v>
      </c>
      <c r="J25" s="38" t="s">
        <v>17</v>
      </c>
      <c r="K25" s="53" t="s">
        <v>18</v>
      </c>
      <c r="L25" s="29"/>
      <c r="M25" s="29"/>
    </row>
    <row r="26" s="27" customFormat="1" ht="45" customHeight="1" spans="1:13">
      <c r="A26" s="37">
        <v>23</v>
      </c>
      <c r="B26" s="38" t="s">
        <v>62</v>
      </c>
      <c r="C26" s="38" t="s">
        <v>63</v>
      </c>
      <c r="D26" s="39" t="s">
        <v>15</v>
      </c>
      <c r="E26" s="40">
        <v>16480</v>
      </c>
      <c r="F26" s="41">
        <v>0.55</v>
      </c>
      <c r="G26" s="41">
        <f t="shared" si="0"/>
        <v>9064</v>
      </c>
      <c r="H26" s="38"/>
      <c r="I26" s="38" t="s">
        <v>16</v>
      </c>
      <c r="J26" s="38" t="s">
        <v>17</v>
      </c>
      <c r="K26" s="53" t="s">
        <v>18</v>
      </c>
      <c r="L26" s="29"/>
      <c r="M26" s="29"/>
    </row>
    <row r="27" s="27" customFormat="1" ht="45" customHeight="1" spans="1:13">
      <c r="A27" s="37">
        <v>24</v>
      </c>
      <c r="B27" s="38" t="s">
        <v>64</v>
      </c>
      <c r="C27" s="38" t="s">
        <v>65</v>
      </c>
      <c r="D27" s="39" t="s">
        <v>15</v>
      </c>
      <c r="E27" s="40">
        <v>10</v>
      </c>
      <c r="F27" s="41">
        <v>950</v>
      </c>
      <c r="G27" s="41">
        <f t="shared" si="0"/>
        <v>9500</v>
      </c>
      <c r="H27" s="38"/>
      <c r="I27" s="38" t="s">
        <v>16</v>
      </c>
      <c r="J27" s="38" t="s">
        <v>17</v>
      </c>
      <c r="K27" s="53" t="s">
        <v>25</v>
      </c>
      <c r="L27" s="29"/>
      <c r="M27" s="29"/>
    </row>
    <row r="28" s="27" customFormat="1" ht="45" customHeight="1" spans="1:13">
      <c r="A28" s="37">
        <v>25</v>
      </c>
      <c r="B28" s="38" t="s">
        <v>66</v>
      </c>
      <c r="C28" s="38" t="s">
        <v>67</v>
      </c>
      <c r="D28" s="39" t="s">
        <v>15</v>
      </c>
      <c r="E28" s="40">
        <v>30</v>
      </c>
      <c r="F28" s="41">
        <v>550</v>
      </c>
      <c r="G28" s="41">
        <f t="shared" si="0"/>
        <v>16500</v>
      </c>
      <c r="H28" s="38"/>
      <c r="I28" s="38" t="s">
        <v>16</v>
      </c>
      <c r="J28" s="38" t="s">
        <v>17</v>
      </c>
      <c r="K28" s="53" t="s">
        <v>25</v>
      </c>
      <c r="L28" s="29"/>
      <c r="M28" s="29"/>
    </row>
    <row r="29" s="27" customFormat="1" ht="45" customHeight="1" spans="1:13">
      <c r="A29" s="37">
        <v>26</v>
      </c>
      <c r="B29" s="38" t="s">
        <v>68</v>
      </c>
      <c r="C29" s="38" t="s">
        <v>69</v>
      </c>
      <c r="D29" s="39" t="s">
        <v>15</v>
      </c>
      <c r="E29" s="40">
        <v>4880</v>
      </c>
      <c r="F29" s="41">
        <f>1.25/1.09</f>
        <v>1.14678899082569</v>
      </c>
      <c r="G29" s="41">
        <f t="shared" si="0"/>
        <v>5596.33027522937</v>
      </c>
      <c r="H29" s="38"/>
      <c r="I29" s="38" t="s">
        <v>16</v>
      </c>
      <c r="J29" s="38" t="s">
        <v>17</v>
      </c>
      <c r="K29" s="53" t="s">
        <v>18</v>
      </c>
      <c r="L29" s="29" t="s">
        <v>26</v>
      </c>
      <c r="M29" s="29"/>
    </row>
    <row r="30" s="27" customFormat="1" ht="45" customHeight="1" spans="1:13">
      <c r="A30" s="37">
        <v>27</v>
      </c>
      <c r="B30" s="38" t="s">
        <v>68</v>
      </c>
      <c r="C30" s="38" t="s">
        <v>70</v>
      </c>
      <c r="D30" s="39" t="s">
        <v>15</v>
      </c>
      <c r="E30" s="40">
        <v>26600</v>
      </c>
      <c r="F30" s="41">
        <v>4.8</v>
      </c>
      <c r="G30" s="41">
        <f t="shared" si="0"/>
        <v>127680</v>
      </c>
      <c r="H30" s="38"/>
      <c r="I30" s="38" t="s">
        <v>16</v>
      </c>
      <c r="J30" s="38" t="s">
        <v>17</v>
      </c>
      <c r="K30" s="53" t="s">
        <v>18</v>
      </c>
      <c r="L30" s="29"/>
      <c r="M30" s="29"/>
    </row>
    <row r="31" s="27" customFormat="1" ht="45" customHeight="1" spans="1:13">
      <c r="A31" s="37">
        <v>28</v>
      </c>
      <c r="B31" s="38" t="s">
        <v>71</v>
      </c>
      <c r="C31" s="38" t="s">
        <v>72</v>
      </c>
      <c r="D31" s="39" t="s">
        <v>15</v>
      </c>
      <c r="E31" s="40">
        <v>77</v>
      </c>
      <c r="F31" s="41">
        <v>501.82</v>
      </c>
      <c r="G31" s="41">
        <f t="shared" si="0"/>
        <v>38640.14</v>
      </c>
      <c r="H31" s="38"/>
      <c r="I31" s="38" t="s">
        <v>16</v>
      </c>
      <c r="J31" s="38" t="s">
        <v>17</v>
      </c>
      <c r="K31" s="53" t="s">
        <v>25</v>
      </c>
      <c r="L31" s="29" t="s">
        <v>28</v>
      </c>
      <c r="M31" s="29"/>
    </row>
    <row r="32" s="27" customFormat="1" ht="45" customHeight="1" spans="1:13">
      <c r="A32" s="37">
        <v>29</v>
      </c>
      <c r="B32" s="38" t="s">
        <v>71</v>
      </c>
      <c r="C32" s="38" t="s">
        <v>73</v>
      </c>
      <c r="D32" s="39" t="s">
        <v>15</v>
      </c>
      <c r="E32" s="40">
        <v>11</v>
      </c>
      <c r="F32" s="41">
        <v>899.05</v>
      </c>
      <c r="G32" s="41">
        <f t="shared" si="0"/>
        <v>9889.55</v>
      </c>
      <c r="H32" s="38"/>
      <c r="I32" s="38" t="s">
        <v>16</v>
      </c>
      <c r="J32" s="38" t="s">
        <v>17</v>
      </c>
      <c r="K32" s="53" t="s">
        <v>25</v>
      </c>
      <c r="L32" s="29" t="s">
        <v>28</v>
      </c>
      <c r="M32" s="29"/>
    </row>
    <row r="33" s="27" customFormat="1" ht="45" customHeight="1" spans="1:13">
      <c r="A33" s="43">
        <v>30</v>
      </c>
      <c r="B33" s="44" t="s">
        <v>74</v>
      </c>
      <c r="C33" s="44" t="s">
        <v>75</v>
      </c>
      <c r="D33" s="45" t="s">
        <v>15</v>
      </c>
      <c r="E33" s="46">
        <v>13100</v>
      </c>
      <c r="F33" s="47">
        <v>4.08</v>
      </c>
      <c r="G33" s="47">
        <f t="shared" si="0"/>
        <v>53448</v>
      </c>
      <c r="H33" s="44"/>
      <c r="I33" s="44" t="s">
        <v>16</v>
      </c>
      <c r="J33" s="44" t="s">
        <v>17</v>
      </c>
      <c r="K33" s="55" t="s">
        <v>25</v>
      </c>
      <c r="L33" s="29" t="s">
        <v>22</v>
      </c>
      <c r="M33" s="29"/>
    </row>
    <row r="34" s="27" customFormat="1" ht="45" customHeight="1" spans="1:13">
      <c r="A34" s="37">
        <v>31</v>
      </c>
      <c r="B34" s="38" t="s">
        <v>76</v>
      </c>
      <c r="C34" s="38" t="s">
        <v>77</v>
      </c>
      <c r="D34" s="39" t="s">
        <v>15</v>
      </c>
      <c r="E34" s="40">
        <v>20</v>
      </c>
      <c r="F34" s="41">
        <f>320/1.09</f>
        <v>293.577981651376</v>
      </c>
      <c r="G34" s="41">
        <f t="shared" si="0"/>
        <v>5871.55963302752</v>
      </c>
      <c r="H34" s="38"/>
      <c r="I34" s="38" t="s">
        <v>16</v>
      </c>
      <c r="J34" s="38" t="s">
        <v>17</v>
      </c>
      <c r="K34" s="53" t="s">
        <v>78</v>
      </c>
      <c r="L34" s="29" t="s">
        <v>26</v>
      </c>
      <c r="M34" s="29"/>
    </row>
    <row r="35" s="27" customFormat="1" ht="45" customHeight="1" spans="1:13">
      <c r="A35" s="37">
        <v>32</v>
      </c>
      <c r="B35" s="38" t="s">
        <v>76</v>
      </c>
      <c r="C35" s="38" t="s">
        <v>79</v>
      </c>
      <c r="D35" s="39" t="s">
        <v>15</v>
      </c>
      <c r="E35" s="40">
        <v>42</v>
      </c>
      <c r="F35" s="41">
        <v>803.67</v>
      </c>
      <c r="G35" s="41">
        <f t="shared" si="0"/>
        <v>33754.14</v>
      </c>
      <c r="H35" s="38"/>
      <c r="I35" s="38" t="s">
        <v>16</v>
      </c>
      <c r="J35" s="38" t="s">
        <v>17</v>
      </c>
      <c r="K35" s="53" t="s">
        <v>78</v>
      </c>
      <c r="L35" s="29" t="s">
        <v>22</v>
      </c>
      <c r="M35" s="29"/>
    </row>
    <row r="36" s="27" customFormat="1" ht="45" customHeight="1" spans="1:13">
      <c r="A36" s="37">
        <v>33</v>
      </c>
      <c r="B36" s="38" t="s">
        <v>80</v>
      </c>
      <c r="C36" s="38" t="s">
        <v>81</v>
      </c>
      <c r="D36" s="39" t="s">
        <v>15</v>
      </c>
      <c r="E36" s="40">
        <v>15</v>
      </c>
      <c r="F36" s="41">
        <v>477.05</v>
      </c>
      <c r="G36" s="41">
        <f t="shared" si="0"/>
        <v>7155.75</v>
      </c>
      <c r="H36" s="38"/>
      <c r="I36" s="38" t="s">
        <v>16</v>
      </c>
      <c r="J36" s="38" t="s">
        <v>17</v>
      </c>
      <c r="K36" s="53" t="s">
        <v>25</v>
      </c>
      <c r="L36" s="29" t="s">
        <v>28</v>
      </c>
      <c r="M36" s="29"/>
    </row>
    <row r="37" s="27" customFormat="1" ht="45" customHeight="1" spans="1:13">
      <c r="A37" s="37">
        <v>34</v>
      </c>
      <c r="B37" s="38" t="s">
        <v>82</v>
      </c>
      <c r="C37" s="38" t="s">
        <v>32</v>
      </c>
      <c r="D37" s="39" t="s">
        <v>83</v>
      </c>
      <c r="E37" s="40">
        <v>1430</v>
      </c>
      <c r="F37" s="41">
        <v>16.51</v>
      </c>
      <c r="G37" s="41">
        <f t="shared" si="0"/>
        <v>23609.3</v>
      </c>
      <c r="H37" s="38"/>
      <c r="I37" s="38" t="s">
        <v>16</v>
      </c>
      <c r="J37" s="38" t="s">
        <v>17</v>
      </c>
      <c r="K37" s="53"/>
      <c r="L37" s="29" t="s">
        <v>28</v>
      </c>
      <c r="M37" s="29"/>
    </row>
    <row r="38" s="27" customFormat="1" ht="45" customHeight="1" spans="1:13">
      <c r="A38" s="37">
        <v>35</v>
      </c>
      <c r="B38" s="48" t="s">
        <v>84</v>
      </c>
      <c r="C38" s="48" t="s">
        <v>85</v>
      </c>
      <c r="D38" s="49" t="s">
        <v>15</v>
      </c>
      <c r="E38" s="50">
        <v>186600</v>
      </c>
      <c r="F38" s="51">
        <v>3.07</v>
      </c>
      <c r="G38" s="51">
        <f t="shared" si="0"/>
        <v>572862</v>
      </c>
      <c r="H38" s="38"/>
      <c r="I38" s="38" t="s">
        <v>16</v>
      </c>
      <c r="J38" s="38" t="s">
        <v>17</v>
      </c>
      <c r="K38" s="53" t="s">
        <v>25</v>
      </c>
      <c r="L38" s="29" t="s">
        <v>22</v>
      </c>
      <c r="M38" s="29"/>
    </row>
    <row r="39" s="27" customFormat="1" ht="45" customHeight="1" spans="1:13">
      <c r="A39" s="37">
        <v>36</v>
      </c>
      <c r="B39" s="48" t="s">
        <v>84</v>
      </c>
      <c r="C39" s="48" t="s">
        <v>85</v>
      </c>
      <c r="D39" s="49" t="s">
        <v>15</v>
      </c>
      <c r="E39" s="50">
        <v>10</v>
      </c>
      <c r="F39" s="51">
        <v>3.07</v>
      </c>
      <c r="G39" s="51">
        <f t="shared" si="0"/>
        <v>30.7</v>
      </c>
      <c r="H39" s="38"/>
      <c r="I39" s="38" t="s">
        <v>16</v>
      </c>
      <c r="J39" s="38" t="s">
        <v>17</v>
      </c>
      <c r="K39" s="53" t="s">
        <v>25</v>
      </c>
      <c r="L39" s="29" t="s">
        <v>22</v>
      </c>
      <c r="M39" s="29"/>
    </row>
    <row r="40" s="27" customFormat="1" ht="45" customHeight="1" spans="1:13">
      <c r="A40" s="37">
        <v>37</v>
      </c>
      <c r="B40" s="38" t="s">
        <v>86</v>
      </c>
      <c r="C40" s="38" t="s">
        <v>87</v>
      </c>
      <c r="D40" s="39" t="s">
        <v>15</v>
      </c>
      <c r="E40" s="40">
        <v>42</v>
      </c>
      <c r="F40" s="41">
        <v>1284.36</v>
      </c>
      <c r="G40" s="41">
        <f t="shared" si="0"/>
        <v>53943.12</v>
      </c>
      <c r="H40" s="38"/>
      <c r="I40" s="38" t="s">
        <v>16</v>
      </c>
      <c r="J40" s="38" t="s">
        <v>17</v>
      </c>
      <c r="K40" s="53" t="s">
        <v>25</v>
      </c>
      <c r="L40" s="56" t="s">
        <v>88</v>
      </c>
      <c r="M40" s="29"/>
    </row>
    <row r="41" s="27" customFormat="1" ht="45" customHeight="1" spans="1:13">
      <c r="A41" s="37">
        <v>38</v>
      </c>
      <c r="B41" s="38" t="s">
        <v>89</v>
      </c>
      <c r="C41" s="38" t="s">
        <v>90</v>
      </c>
      <c r="D41" s="39" t="s">
        <v>15</v>
      </c>
      <c r="E41" s="40">
        <v>4520</v>
      </c>
      <c r="F41" s="41">
        <v>1</v>
      </c>
      <c r="G41" s="41">
        <f t="shared" si="0"/>
        <v>4520</v>
      </c>
      <c r="H41" s="38"/>
      <c r="I41" s="38" t="s">
        <v>16</v>
      </c>
      <c r="J41" s="38" t="s">
        <v>17</v>
      </c>
      <c r="K41" s="53" t="s">
        <v>18</v>
      </c>
      <c r="L41" s="29"/>
      <c r="M41" s="29"/>
    </row>
    <row r="42" s="27" customFormat="1" ht="45" customHeight="1" spans="1:13">
      <c r="A42" s="37">
        <v>39</v>
      </c>
      <c r="B42" s="38" t="s">
        <v>91</v>
      </c>
      <c r="C42" s="38" t="s">
        <v>92</v>
      </c>
      <c r="D42" s="39" t="s">
        <v>15</v>
      </c>
      <c r="E42" s="40">
        <v>229</v>
      </c>
      <c r="F42" s="52">
        <v>256.87</v>
      </c>
      <c r="G42" s="41">
        <f t="shared" si="0"/>
        <v>58823.23</v>
      </c>
      <c r="H42" s="38"/>
      <c r="I42" s="38" t="s">
        <v>16</v>
      </c>
      <c r="J42" s="38" t="s">
        <v>17</v>
      </c>
      <c r="K42" s="53" t="s">
        <v>25</v>
      </c>
      <c r="L42" s="29" t="s">
        <v>28</v>
      </c>
      <c r="M42" s="29"/>
    </row>
    <row r="43" s="27" customFormat="1" ht="45" customHeight="1" spans="1:13">
      <c r="A43" s="37">
        <v>40</v>
      </c>
      <c r="B43" s="38" t="s">
        <v>91</v>
      </c>
      <c r="C43" s="38" t="s">
        <v>93</v>
      </c>
      <c r="D43" s="39" t="s">
        <v>15</v>
      </c>
      <c r="E43" s="40">
        <v>47</v>
      </c>
      <c r="F43" s="52">
        <v>761.44</v>
      </c>
      <c r="G43" s="41">
        <f t="shared" si="0"/>
        <v>35787.68</v>
      </c>
      <c r="H43" s="38"/>
      <c r="I43" s="38" t="s">
        <v>16</v>
      </c>
      <c r="J43" s="38" t="s">
        <v>17</v>
      </c>
      <c r="K43" s="53" t="s">
        <v>25</v>
      </c>
      <c r="L43" s="29" t="s">
        <v>28</v>
      </c>
      <c r="M43" s="29"/>
    </row>
    <row r="44" s="27" customFormat="1" ht="45" customHeight="1" spans="1:13">
      <c r="A44" s="37">
        <v>41</v>
      </c>
      <c r="B44" s="38" t="s">
        <v>94</v>
      </c>
      <c r="C44" s="38" t="s">
        <v>69</v>
      </c>
      <c r="D44" s="39" t="s">
        <v>15</v>
      </c>
      <c r="E44" s="40">
        <v>5000</v>
      </c>
      <c r="F44" s="41">
        <v>1.9</v>
      </c>
      <c r="G44" s="41">
        <f t="shared" si="0"/>
        <v>9500</v>
      </c>
      <c r="H44" s="38"/>
      <c r="I44" s="38" t="s">
        <v>16</v>
      </c>
      <c r="J44" s="38" t="s">
        <v>17</v>
      </c>
      <c r="K44" s="53" t="s">
        <v>18</v>
      </c>
      <c r="L44" s="29" t="s">
        <v>19</v>
      </c>
      <c r="M44" s="29"/>
    </row>
    <row r="45" s="27" customFormat="1" ht="45" customHeight="1" spans="1:13">
      <c r="A45" s="37">
        <v>42</v>
      </c>
      <c r="B45" s="38" t="s">
        <v>94</v>
      </c>
      <c r="C45" s="38" t="s">
        <v>95</v>
      </c>
      <c r="D45" s="39" t="s">
        <v>15</v>
      </c>
      <c r="E45" s="40">
        <v>62320</v>
      </c>
      <c r="F45" s="41">
        <v>3.86</v>
      </c>
      <c r="G45" s="41">
        <f t="shared" si="0"/>
        <v>240555.2</v>
      </c>
      <c r="H45" s="38"/>
      <c r="I45" s="38" t="s">
        <v>16</v>
      </c>
      <c r="J45" s="38" t="s">
        <v>17</v>
      </c>
      <c r="K45" s="53" t="s">
        <v>18</v>
      </c>
      <c r="L45" s="29" t="s">
        <v>22</v>
      </c>
      <c r="M45" s="29"/>
    </row>
    <row r="46" s="27" customFormat="1" ht="45" customHeight="1" spans="1:13">
      <c r="A46" s="37">
        <v>43</v>
      </c>
      <c r="B46" s="38" t="s">
        <v>96</v>
      </c>
      <c r="C46" s="38" t="s">
        <v>97</v>
      </c>
      <c r="D46" s="39" t="s">
        <v>15</v>
      </c>
      <c r="E46" s="40">
        <v>18</v>
      </c>
      <c r="F46" s="41">
        <v>138.9</v>
      </c>
      <c r="G46" s="41">
        <f t="shared" si="0"/>
        <v>2500.2</v>
      </c>
      <c r="H46" s="38"/>
      <c r="I46" s="38" t="s">
        <v>16</v>
      </c>
      <c r="J46" s="38" t="s">
        <v>17</v>
      </c>
      <c r="K46" s="53" t="s">
        <v>18</v>
      </c>
      <c r="L46" s="29" t="s">
        <v>22</v>
      </c>
      <c r="M46" s="29"/>
    </row>
    <row r="47" s="27" customFormat="1" ht="45" customHeight="1" spans="1:13">
      <c r="A47" s="37">
        <v>44</v>
      </c>
      <c r="B47" s="38" t="s">
        <v>98</v>
      </c>
      <c r="C47" s="38" t="s">
        <v>99</v>
      </c>
      <c r="D47" s="39" t="s">
        <v>15</v>
      </c>
      <c r="E47" s="40">
        <v>7</v>
      </c>
      <c r="F47" s="41">
        <v>380</v>
      </c>
      <c r="G47" s="41">
        <f t="shared" si="0"/>
        <v>2660</v>
      </c>
      <c r="H47" s="38"/>
      <c r="I47" s="38" t="s">
        <v>16</v>
      </c>
      <c r="J47" s="38" t="s">
        <v>17</v>
      </c>
      <c r="K47" s="53" t="s">
        <v>25</v>
      </c>
      <c r="L47" s="29" t="s">
        <v>100</v>
      </c>
      <c r="M47" s="29"/>
    </row>
    <row r="48" s="27" customFormat="1" ht="45" customHeight="1" spans="1:13">
      <c r="A48" s="37">
        <v>45</v>
      </c>
      <c r="B48" s="38" t="s">
        <v>101</v>
      </c>
      <c r="C48" s="38" t="s">
        <v>102</v>
      </c>
      <c r="D48" s="39" t="s">
        <v>15</v>
      </c>
      <c r="E48" s="40">
        <v>25</v>
      </c>
      <c r="F48" s="41">
        <v>250</v>
      </c>
      <c r="G48" s="41">
        <f t="shared" si="0"/>
        <v>6250</v>
      </c>
      <c r="H48" s="38"/>
      <c r="I48" s="38" t="s">
        <v>16</v>
      </c>
      <c r="J48" s="38" t="s">
        <v>17</v>
      </c>
      <c r="K48" s="53" t="s">
        <v>25</v>
      </c>
      <c r="L48" s="29"/>
      <c r="M48" s="29"/>
    </row>
    <row r="49" s="27" customFormat="1" ht="45" customHeight="1" spans="1:13">
      <c r="A49" s="37">
        <v>46</v>
      </c>
      <c r="B49" s="38" t="s">
        <v>103</v>
      </c>
      <c r="C49" s="38" t="s">
        <v>104</v>
      </c>
      <c r="D49" s="39" t="s">
        <v>105</v>
      </c>
      <c r="E49" s="40">
        <v>41</v>
      </c>
      <c r="F49" s="41">
        <v>155.96</v>
      </c>
      <c r="G49" s="41">
        <f t="shared" si="0"/>
        <v>6394.36</v>
      </c>
      <c r="H49" s="38"/>
      <c r="I49" s="38" t="s">
        <v>16</v>
      </c>
      <c r="J49" s="38" t="s">
        <v>17</v>
      </c>
      <c r="K49" s="53" t="s">
        <v>25</v>
      </c>
      <c r="L49" s="29" t="s">
        <v>28</v>
      </c>
      <c r="M49" s="29"/>
    </row>
    <row r="50" s="27" customFormat="1" ht="45" customHeight="1" spans="1:13">
      <c r="A50" s="37">
        <v>47</v>
      </c>
      <c r="B50" s="38" t="s">
        <v>103</v>
      </c>
      <c r="C50" s="38" t="s">
        <v>106</v>
      </c>
      <c r="D50" s="39" t="s">
        <v>15</v>
      </c>
      <c r="E50" s="40">
        <v>26</v>
      </c>
      <c r="F50" s="41">
        <v>321.09</v>
      </c>
      <c r="G50" s="41">
        <f t="shared" si="0"/>
        <v>8348.34</v>
      </c>
      <c r="H50" s="38"/>
      <c r="I50" s="38" t="s">
        <v>16</v>
      </c>
      <c r="J50" s="38" t="s">
        <v>17</v>
      </c>
      <c r="K50" s="53" t="s">
        <v>25</v>
      </c>
      <c r="L50" s="29" t="s">
        <v>28</v>
      </c>
      <c r="M50" s="29"/>
    </row>
    <row r="51" s="27" customFormat="1" ht="45" customHeight="1" spans="1:13">
      <c r="A51" s="37">
        <v>48</v>
      </c>
      <c r="B51" s="38" t="s">
        <v>103</v>
      </c>
      <c r="C51" s="38" t="s">
        <v>107</v>
      </c>
      <c r="D51" s="39" t="s">
        <v>15</v>
      </c>
      <c r="E51" s="40">
        <v>20</v>
      </c>
      <c r="F51" s="41">
        <v>580</v>
      </c>
      <c r="G51" s="41">
        <f t="shared" si="0"/>
        <v>11600</v>
      </c>
      <c r="H51" s="38"/>
      <c r="I51" s="38" t="s">
        <v>16</v>
      </c>
      <c r="J51" s="38" t="s">
        <v>17</v>
      </c>
      <c r="K51" s="53" t="s">
        <v>25</v>
      </c>
      <c r="L51" s="29" t="s">
        <v>19</v>
      </c>
      <c r="M51" s="29"/>
    </row>
    <row r="52" s="27" customFormat="1" ht="45" customHeight="1" spans="1:13">
      <c r="A52" s="37">
        <v>49</v>
      </c>
      <c r="B52" s="38" t="s">
        <v>108</v>
      </c>
      <c r="C52" s="38" t="s">
        <v>109</v>
      </c>
      <c r="D52" s="39" t="s">
        <v>15</v>
      </c>
      <c r="E52" s="40">
        <v>96100</v>
      </c>
      <c r="F52" s="41">
        <v>2.61</v>
      </c>
      <c r="G52" s="41">
        <f t="shared" si="0"/>
        <v>250821</v>
      </c>
      <c r="H52" s="38"/>
      <c r="I52" s="38" t="s">
        <v>16</v>
      </c>
      <c r="J52" s="38" t="s">
        <v>17</v>
      </c>
      <c r="K52" s="53" t="s">
        <v>25</v>
      </c>
      <c r="L52" s="29" t="s">
        <v>110</v>
      </c>
      <c r="M52" s="29"/>
    </row>
    <row r="53" s="27" customFormat="1" ht="45" customHeight="1" spans="1:13">
      <c r="A53" s="37">
        <v>50</v>
      </c>
      <c r="B53" s="38" t="s">
        <v>108</v>
      </c>
      <c r="C53" s="38" t="s">
        <v>111</v>
      </c>
      <c r="D53" s="39" t="s">
        <v>15</v>
      </c>
      <c r="E53" s="40">
        <v>294100</v>
      </c>
      <c r="F53" s="41">
        <v>4.59</v>
      </c>
      <c r="G53" s="41">
        <f t="shared" si="0"/>
        <v>1349919</v>
      </c>
      <c r="H53" s="38"/>
      <c r="I53" s="38" t="s">
        <v>16</v>
      </c>
      <c r="J53" s="38" t="s">
        <v>17</v>
      </c>
      <c r="K53" s="53" t="s">
        <v>25</v>
      </c>
      <c r="L53" s="29" t="s">
        <v>28</v>
      </c>
      <c r="M53" s="29"/>
    </row>
    <row r="54" s="27" customFormat="1" ht="45" customHeight="1" spans="1:13">
      <c r="A54" s="37">
        <v>51</v>
      </c>
      <c r="B54" s="48" t="s">
        <v>112</v>
      </c>
      <c r="C54" s="38" t="s">
        <v>113</v>
      </c>
      <c r="D54" s="39" t="s">
        <v>15</v>
      </c>
      <c r="E54" s="40">
        <v>16</v>
      </c>
      <c r="F54" s="41">
        <v>5.14</v>
      </c>
      <c r="G54" s="41">
        <f t="shared" si="0"/>
        <v>82.24</v>
      </c>
      <c r="H54" s="38"/>
      <c r="I54" s="38" t="s">
        <v>16</v>
      </c>
      <c r="J54" s="38" t="s">
        <v>17</v>
      </c>
      <c r="K54" s="53" t="s">
        <v>25</v>
      </c>
      <c r="L54" s="29" t="s">
        <v>28</v>
      </c>
      <c r="M54" s="29"/>
    </row>
    <row r="55" s="27" customFormat="1" ht="45" customHeight="1" spans="1:13">
      <c r="A55" s="37">
        <v>52</v>
      </c>
      <c r="B55" s="38" t="s">
        <v>114</v>
      </c>
      <c r="C55" s="38" t="s">
        <v>115</v>
      </c>
      <c r="D55" s="39" t="s">
        <v>15</v>
      </c>
      <c r="E55" s="40">
        <v>7</v>
      </c>
      <c r="F55" s="41">
        <v>600</v>
      </c>
      <c r="G55" s="41">
        <f t="shared" si="0"/>
        <v>4200</v>
      </c>
      <c r="H55" s="38"/>
      <c r="I55" s="38" t="s">
        <v>16</v>
      </c>
      <c r="J55" s="38" t="s">
        <v>17</v>
      </c>
      <c r="K55" s="53" t="s">
        <v>18</v>
      </c>
      <c r="L55" s="29" t="s">
        <v>100</v>
      </c>
      <c r="M55" s="29"/>
    </row>
    <row r="56" s="27" customFormat="1" ht="45" customHeight="1" spans="1:13">
      <c r="A56" s="37">
        <v>53</v>
      </c>
      <c r="B56" s="38" t="s">
        <v>116</v>
      </c>
      <c r="C56" s="38" t="s">
        <v>117</v>
      </c>
      <c r="D56" s="39" t="s">
        <v>15</v>
      </c>
      <c r="E56" s="40">
        <v>100</v>
      </c>
      <c r="F56" s="41">
        <v>1.5</v>
      </c>
      <c r="G56" s="41">
        <f t="shared" si="0"/>
        <v>150</v>
      </c>
      <c r="H56" s="38"/>
      <c r="I56" s="38" t="s">
        <v>16</v>
      </c>
      <c r="J56" s="38" t="s">
        <v>17</v>
      </c>
      <c r="K56" s="53" t="s">
        <v>18</v>
      </c>
      <c r="L56" s="29"/>
      <c r="M56" s="29"/>
    </row>
    <row r="57" s="27" customFormat="1" ht="45" customHeight="1" spans="1:13">
      <c r="A57" s="37">
        <v>54</v>
      </c>
      <c r="B57" s="38" t="s">
        <v>118</v>
      </c>
      <c r="C57" s="38" t="s">
        <v>119</v>
      </c>
      <c r="D57" s="39" t="s">
        <v>15</v>
      </c>
      <c r="E57" s="40">
        <v>74260</v>
      </c>
      <c r="F57" s="41">
        <v>1.5</v>
      </c>
      <c r="G57" s="41">
        <f t="shared" si="0"/>
        <v>111390</v>
      </c>
      <c r="H57" s="38"/>
      <c r="I57" s="38" t="s">
        <v>16</v>
      </c>
      <c r="J57" s="38" t="s">
        <v>17</v>
      </c>
      <c r="K57" s="53" t="s">
        <v>18</v>
      </c>
      <c r="L57" s="29" t="s">
        <v>100</v>
      </c>
      <c r="M57" s="29"/>
    </row>
    <row r="58" s="27" customFormat="1" ht="45" customHeight="1" spans="1:13">
      <c r="A58" s="37">
        <v>55</v>
      </c>
      <c r="B58" s="38" t="s">
        <v>120</v>
      </c>
      <c r="C58" s="38" t="s">
        <v>121</v>
      </c>
      <c r="D58" s="39" t="s">
        <v>15</v>
      </c>
      <c r="E58" s="40">
        <v>28360</v>
      </c>
      <c r="F58" s="41">
        <v>1.1</v>
      </c>
      <c r="G58" s="41">
        <f t="shared" si="0"/>
        <v>31196</v>
      </c>
      <c r="H58" s="38"/>
      <c r="I58" s="38" t="s">
        <v>16</v>
      </c>
      <c r="J58" s="38" t="s">
        <v>17</v>
      </c>
      <c r="K58" s="53" t="s">
        <v>18</v>
      </c>
      <c r="L58" s="29" t="s">
        <v>100</v>
      </c>
      <c r="M58" s="29"/>
    </row>
    <row r="59" s="27" customFormat="1" ht="45" customHeight="1" spans="1:13">
      <c r="A59" s="37">
        <v>56</v>
      </c>
      <c r="B59" s="38" t="s">
        <v>122</v>
      </c>
      <c r="C59" s="38" t="s">
        <v>123</v>
      </c>
      <c r="D59" s="39" t="s">
        <v>124</v>
      </c>
      <c r="E59" s="40">
        <v>5440</v>
      </c>
      <c r="F59" s="41">
        <v>1.2</v>
      </c>
      <c r="G59" s="41">
        <f t="shared" si="0"/>
        <v>6528</v>
      </c>
      <c r="H59" s="38"/>
      <c r="I59" s="38" t="s">
        <v>16</v>
      </c>
      <c r="J59" s="38" t="s">
        <v>17</v>
      </c>
      <c r="K59" s="54" t="s">
        <v>18</v>
      </c>
      <c r="L59" s="29"/>
      <c r="M59" s="29"/>
    </row>
    <row r="60" s="27" customFormat="1" ht="45" customHeight="1" spans="1:13">
      <c r="A60" s="37">
        <v>57</v>
      </c>
      <c r="B60" s="38" t="s">
        <v>125</v>
      </c>
      <c r="C60" s="38" t="s">
        <v>126</v>
      </c>
      <c r="D60" s="39" t="s">
        <v>15</v>
      </c>
      <c r="E60" s="40">
        <v>13500</v>
      </c>
      <c r="F60" s="41">
        <v>0.8</v>
      </c>
      <c r="G60" s="41">
        <f t="shared" si="0"/>
        <v>10800</v>
      </c>
      <c r="H60" s="38"/>
      <c r="I60" s="38" t="s">
        <v>16</v>
      </c>
      <c r="J60" s="38" t="s">
        <v>17</v>
      </c>
      <c r="K60" s="53" t="s">
        <v>18</v>
      </c>
      <c r="L60" s="29" t="s">
        <v>26</v>
      </c>
      <c r="M60" s="29"/>
    </row>
    <row r="61" s="27" customFormat="1" ht="45" customHeight="1" spans="1:13">
      <c r="A61" s="37">
        <v>58</v>
      </c>
      <c r="B61" s="38" t="s">
        <v>127</v>
      </c>
      <c r="C61" s="38" t="s">
        <v>128</v>
      </c>
      <c r="D61" s="39" t="s">
        <v>15</v>
      </c>
      <c r="E61" s="40">
        <v>720</v>
      </c>
      <c r="F61" s="41">
        <v>1.41</v>
      </c>
      <c r="G61" s="41">
        <f t="shared" si="0"/>
        <v>1015.2</v>
      </c>
      <c r="H61" s="38"/>
      <c r="I61" s="38" t="s">
        <v>16</v>
      </c>
      <c r="J61" s="38" t="s">
        <v>17</v>
      </c>
      <c r="K61" s="53" t="s">
        <v>18</v>
      </c>
      <c r="L61" s="29"/>
      <c r="M61" s="29"/>
    </row>
    <row r="62" s="27" customFormat="1" ht="45" customHeight="1" spans="1:13">
      <c r="A62" s="37">
        <v>59</v>
      </c>
      <c r="B62" s="38" t="s">
        <v>129</v>
      </c>
      <c r="C62" s="38" t="s">
        <v>130</v>
      </c>
      <c r="D62" s="39" t="s">
        <v>15</v>
      </c>
      <c r="E62" s="40">
        <v>19</v>
      </c>
      <c r="F62" s="41">
        <v>363.3</v>
      </c>
      <c r="G62" s="41">
        <f t="shared" si="0"/>
        <v>6902.7</v>
      </c>
      <c r="H62" s="38"/>
      <c r="I62" s="38" t="s">
        <v>16</v>
      </c>
      <c r="J62" s="38" t="s">
        <v>17</v>
      </c>
      <c r="K62" s="53" t="s">
        <v>25</v>
      </c>
      <c r="L62" s="29" t="s">
        <v>22</v>
      </c>
      <c r="M62" s="29"/>
    </row>
    <row r="63" s="27" customFormat="1" ht="45" customHeight="1" spans="1:13">
      <c r="A63" s="37">
        <v>60</v>
      </c>
      <c r="B63" s="38" t="s">
        <v>129</v>
      </c>
      <c r="C63" s="38" t="s">
        <v>131</v>
      </c>
      <c r="D63" s="39" t="s">
        <v>15</v>
      </c>
      <c r="E63" s="40">
        <v>10</v>
      </c>
      <c r="F63" s="41">
        <v>721.1</v>
      </c>
      <c r="G63" s="41">
        <f t="shared" si="0"/>
        <v>7211</v>
      </c>
      <c r="H63" s="38"/>
      <c r="I63" s="38" t="s">
        <v>16</v>
      </c>
      <c r="J63" s="38" t="s">
        <v>17</v>
      </c>
      <c r="K63" s="53" t="s">
        <v>25</v>
      </c>
      <c r="L63" s="29" t="s">
        <v>22</v>
      </c>
      <c r="M63" s="29"/>
    </row>
    <row r="64" s="27" customFormat="1" ht="45" customHeight="1" spans="1:13">
      <c r="A64" s="37">
        <v>61</v>
      </c>
      <c r="B64" s="38" t="s">
        <v>132</v>
      </c>
      <c r="C64" s="38" t="s">
        <v>133</v>
      </c>
      <c r="D64" s="39" t="s">
        <v>15</v>
      </c>
      <c r="E64" s="40">
        <v>75</v>
      </c>
      <c r="F64" s="41">
        <v>50</v>
      </c>
      <c r="G64" s="41">
        <f t="shared" si="0"/>
        <v>3750</v>
      </c>
      <c r="H64" s="38"/>
      <c r="I64" s="38" t="s">
        <v>16</v>
      </c>
      <c r="J64" s="38" t="s">
        <v>17</v>
      </c>
      <c r="K64" s="53" t="s">
        <v>25</v>
      </c>
      <c r="L64" s="29"/>
      <c r="M64" s="29"/>
    </row>
    <row r="65" s="27" customFormat="1" ht="45" customHeight="1" spans="1:13">
      <c r="A65" s="37">
        <v>62</v>
      </c>
      <c r="B65" s="38" t="s">
        <v>134</v>
      </c>
      <c r="C65" s="38" t="s">
        <v>135</v>
      </c>
      <c r="D65" s="39" t="s">
        <v>15</v>
      </c>
      <c r="E65" s="40">
        <v>20</v>
      </c>
      <c r="F65" s="41">
        <v>600</v>
      </c>
      <c r="G65" s="41">
        <f t="shared" si="0"/>
        <v>12000</v>
      </c>
      <c r="H65" s="38"/>
      <c r="I65" s="38" t="s">
        <v>16</v>
      </c>
      <c r="J65" s="38" t="s">
        <v>17</v>
      </c>
      <c r="K65" s="53" t="s">
        <v>136</v>
      </c>
      <c r="L65" s="29"/>
      <c r="M65" s="29"/>
    </row>
    <row r="66" s="27" customFormat="1" ht="45" customHeight="1" spans="1:13">
      <c r="A66" s="37">
        <v>63</v>
      </c>
      <c r="B66" s="38" t="s">
        <v>137</v>
      </c>
      <c r="C66" s="38" t="s">
        <v>138</v>
      </c>
      <c r="D66" s="39" t="s">
        <v>15</v>
      </c>
      <c r="E66" s="40">
        <v>134600</v>
      </c>
      <c r="F66" s="41">
        <v>3.49</v>
      </c>
      <c r="G66" s="41">
        <f t="shared" si="0"/>
        <v>469754</v>
      </c>
      <c r="H66" s="38"/>
      <c r="I66" s="38" t="s">
        <v>16</v>
      </c>
      <c r="J66" s="38" t="s">
        <v>17</v>
      </c>
      <c r="K66" s="53" t="s">
        <v>139</v>
      </c>
      <c r="L66" s="29" t="s">
        <v>28</v>
      </c>
      <c r="M66" s="29"/>
    </row>
    <row r="67" s="27" customFormat="1" ht="45" customHeight="1" spans="1:13">
      <c r="A67" s="37">
        <v>64</v>
      </c>
      <c r="B67" s="38" t="s">
        <v>137</v>
      </c>
      <c r="C67" s="38" t="s">
        <v>69</v>
      </c>
      <c r="D67" s="39" t="s">
        <v>15</v>
      </c>
      <c r="E67" s="40">
        <v>36440</v>
      </c>
      <c r="F67" s="41">
        <v>2.51</v>
      </c>
      <c r="G67" s="41">
        <f t="shared" si="0"/>
        <v>91464.4</v>
      </c>
      <c r="H67" s="38"/>
      <c r="I67" s="38" t="s">
        <v>16</v>
      </c>
      <c r="J67" s="38" t="s">
        <v>17</v>
      </c>
      <c r="K67" s="53" t="s">
        <v>139</v>
      </c>
      <c r="L67" s="29" t="s">
        <v>110</v>
      </c>
      <c r="M67" s="29"/>
    </row>
    <row r="68" s="27" customFormat="1" ht="45" customHeight="1" spans="1:13">
      <c r="A68" s="37">
        <v>65</v>
      </c>
      <c r="B68" s="38" t="s">
        <v>140</v>
      </c>
      <c r="C68" s="38" t="s">
        <v>141</v>
      </c>
      <c r="D68" s="39" t="s">
        <v>124</v>
      </c>
      <c r="E68" s="40">
        <v>20480</v>
      </c>
      <c r="F68" s="41">
        <v>0.6</v>
      </c>
      <c r="G68" s="41">
        <f t="shared" ref="G68:G122" si="1">E68*F68</f>
        <v>12288</v>
      </c>
      <c r="H68" s="38"/>
      <c r="I68" s="38" t="s">
        <v>16</v>
      </c>
      <c r="J68" s="38" t="s">
        <v>17</v>
      </c>
      <c r="K68" s="53" t="s">
        <v>18</v>
      </c>
      <c r="L68" s="29"/>
      <c r="M68" s="29"/>
    </row>
    <row r="69" s="27" customFormat="1" ht="45" customHeight="1" spans="1:13">
      <c r="A69" s="37">
        <v>66</v>
      </c>
      <c r="B69" s="38" t="s">
        <v>142</v>
      </c>
      <c r="C69" s="38" t="s">
        <v>143</v>
      </c>
      <c r="D69" s="39" t="s">
        <v>15</v>
      </c>
      <c r="E69" s="40">
        <v>153525</v>
      </c>
      <c r="F69" s="41">
        <v>2</v>
      </c>
      <c r="G69" s="41">
        <f t="shared" si="1"/>
        <v>307050</v>
      </c>
      <c r="H69" s="38"/>
      <c r="I69" s="38" t="s">
        <v>16</v>
      </c>
      <c r="J69" s="38" t="s">
        <v>17</v>
      </c>
      <c r="K69" s="53" t="s">
        <v>25</v>
      </c>
      <c r="L69" s="29"/>
      <c r="M69" s="29"/>
    </row>
    <row r="70" s="27" customFormat="1" ht="45" customHeight="1" spans="1:13">
      <c r="A70" s="37">
        <v>67</v>
      </c>
      <c r="B70" s="38" t="s">
        <v>142</v>
      </c>
      <c r="C70" s="38" t="s">
        <v>144</v>
      </c>
      <c r="D70" s="39" t="s">
        <v>15</v>
      </c>
      <c r="E70" s="40">
        <v>499840</v>
      </c>
      <c r="F70" s="41">
        <v>3.5</v>
      </c>
      <c r="G70" s="41">
        <f t="shared" si="1"/>
        <v>1749440</v>
      </c>
      <c r="H70" s="38"/>
      <c r="I70" s="38" t="s">
        <v>16</v>
      </c>
      <c r="J70" s="38" t="s">
        <v>17</v>
      </c>
      <c r="K70" s="53" t="s">
        <v>25</v>
      </c>
      <c r="L70" s="29"/>
      <c r="M70" s="29"/>
    </row>
    <row r="71" s="27" customFormat="1" ht="45" customHeight="1" spans="1:13">
      <c r="A71" s="37">
        <v>68</v>
      </c>
      <c r="B71" s="38" t="s">
        <v>145</v>
      </c>
      <c r="C71" s="38" t="s">
        <v>146</v>
      </c>
      <c r="D71" s="39" t="s">
        <v>15</v>
      </c>
      <c r="E71" s="40">
        <v>5750</v>
      </c>
      <c r="F71" s="41">
        <v>1.5</v>
      </c>
      <c r="G71" s="41">
        <f t="shared" si="1"/>
        <v>8625</v>
      </c>
      <c r="H71" s="38"/>
      <c r="I71" s="38" t="s">
        <v>16</v>
      </c>
      <c r="J71" s="38" t="s">
        <v>17</v>
      </c>
      <c r="K71" s="53" t="s">
        <v>18</v>
      </c>
      <c r="L71" s="29" t="s">
        <v>147</v>
      </c>
      <c r="M71" s="29"/>
    </row>
    <row r="72" s="27" customFormat="1" ht="45" customHeight="1" spans="1:13">
      <c r="A72" s="37">
        <v>69</v>
      </c>
      <c r="B72" s="38" t="s">
        <v>148</v>
      </c>
      <c r="C72" s="38" t="s">
        <v>149</v>
      </c>
      <c r="D72" s="39" t="s">
        <v>15</v>
      </c>
      <c r="E72" s="40">
        <v>7500</v>
      </c>
      <c r="F72" s="41">
        <v>1.5</v>
      </c>
      <c r="G72" s="41">
        <f t="shared" si="1"/>
        <v>11250</v>
      </c>
      <c r="H72" s="38"/>
      <c r="I72" s="38" t="s">
        <v>16</v>
      </c>
      <c r="J72" s="38" t="s">
        <v>17</v>
      </c>
      <c r="K72" s="53" t="s">
        <v>18</v>
      </c>
      <c r="L72" s="29"/>
      <c r="M72" s="29"/>
    </row>
    <row r="73" s="27" customFormat="1" ht="45" customHeight="1" spans="1:13">
      <c r="A73" s="37">
        <v>70</v>
      </c>
      <c r="B73" s="38" t="s">
        <v>150</v>
      </c>
      <c r="C73" s="38" t="s">
        <v>151</v>
      </c>
      <c r="D73" s="39" t="s">
        <v>124</v>
      </c>
      <c r="E73" s="40">
        <v>10240</v>
      </c>
      <c r="F73" s="41">
        <v>0.4</v>
      </c>
      <c r="G73" s="41">
        <f t="shared" si="1"/>
        <v>4096</v>
      </c>
      <c r="H73" s="38"/>
      <c r="I73" s="38" t="s">
        <v>16</v>
      </c>
      <c r="J73" s="38" t="s">
        <v>17</v>
      </c>
      <c r="K73" s="53" t="s">
        <v>18</v>
      </c>
      <c r="L73" s="29"/>
      <c r="M73" s="29"/>
    </row>
    <row r="74" s="27" customFormat="1" ht="45" customHeight="1" spans="1:13">
      <c r="A74" s="37">
        <v>71</v>
      </c>
      <c r="B74" s="38" t="s">
        <v>152</v>
      </c>
      <c r="C74" s="38" t="s">
        <v>153</v>
      </c>
      <c r="D74" s="39" t="s">
        <v>15</v>
      </c>
      <c r="E74" s="40">
        <v>500</v>
      </c>
      <c r="F74" s="41">
        <v>2.3</v>
      </c>
      <c r="G74" s="41">
        <f t="shared" si="1"/>
        <v>1150</v>
      </c>
      <c r="H74" s="38"/>
      <c r="I74" s="38" t="s">
        <v>16</v>
      </c>
      <c r="J74" s="38" t="s">
        <v>17</v>
      </c>
      <c r="K74" s="53" t="s">
        <v>18</v>
      </c>
      <c r="L74" s="29"/>
      <c r="M74" s="29"/>
    </row>
    <row r="75" s="27" customFormat="1" ht="45" customHeight="1" spans="1:13">
      <c r="A75" s="37">
        <v>72</v>
      </c>
      <c r="B75" s="38" t="s">
        <v>154</v>
      </c>
      <c r="C75" s="38" t="s">
        <v>155</v>
      </c>
      <c r="D75" s="39" t="s">
        <v>15</v>
      </c>
      <c r="E75" s="40">
        <v>5</v>
      </c>
      <c r="F75" s="41">
        <v>467.89</v>
      </c>
      <c r="G75" s="41">
        <f t="shared" si="1"/>
        <v>2339.45</v>
      </c>
      <c r="H75" s="38"/>
      <c r="I75" s="38" t="s">
        <v>16</v>
      </c>
      <c r="J75" s="38" t="s">
        <v>17</v>
      </c>
      <c r="K75" s="53" t="s">
        <v>156</v>
      </c>
      <c r="L75" s="29" t="s">
        <v>22</v>
      </c>
      <c r="M75" s="29"/>
    </row>
    <row r="76" s="27" customFormat="1" ht="45" customHeight="1" spans="1:13">
      <c r="A76" s="37">
        <v>73</v>
      </c>
      <c r="B76" s="38" t="s">
        <v>154</v>
      </c>
      <c r="C76" s="38" t="s">
        <v>157</v>
      </c>
      <c r="D76" s="39" t="s">
        <v>15</v>
      </c>
      <c r="E76" s="40">
        <v>6</v>
      </c>
      <c r="F76" s="41">
        <v>943.9</v>
      </c>
      <c r="G76" s="41">
        <f t="shared" si="1"/>
        <v>5663.4</v>
      </c>
      <c r="H76" s="38"/>
      <c r="I76" s="38" t="s">
        <v>16</v>
      </c>
      <c r="J76" s="38" t="s">
        <v>17</v>
      </c>
      <c r="K76" s="53" t="s">
        <v>156</v>
      </c>
      <c r="L76" s="29"/>
      <c r="M76" s="29"/>
    </row>
    <row r="77" s="27" customFormat="1" ht="45" customHeight="1" spans="1:13">
      <c r="A77" s="37">
        <v>74</v>
      </c>
      <c r="B77" s="38" t="s">
        <v>154</v>
      </c>
      <c r="C77" s="38" t="s">
        <v>158</v>
      </c>
      <c r="D77" s="39" t="s">
        <v>15</v>
      </c>
      <c r="E77" s="40">
        <v>47</v>
      </c>
      <c r="F77" s="41">
        <v>1350.46</v>
      </c>
      <c r="G77" s="41">
        <f t="shared" si="1"/>
        <v>63471.62</v>
      </c>
      <c r="H77" s="38"/>
      <c r="I77" s="38" t="s">
        <v>16</v>
      </c>
      <c r="J77" s="38" t="s">
        <v>17</v>
      </c>
      <c r="K77" s="53" t="s">
        <v>156</v>
      </c>
      <c r="L77" s="29" t="s">
        <v>22</v>
      </c>
      <c r="M77" s="29"/>
    </row>
    <row r="78" s="27" customFormat="1" ht="45" customHeight="1" spans="1:13">
      <c r="A78" s="37">
        <v>75</v>
      </c>
      <c r="B78" s="38" t="s">
        <v>159</v>
      </c>
      <c r="C78" s="38" t="s">
        <v>160</v>
      </c>
      <c r="D78" s="39" t="s">
        <v>15</v>
      </c>
      <c r="E78" s="40">
        <v>4</v>
      </c>
      <c r="F78" s="41">
        <v>450</v>
      </c>
      <c r="G78" s="41">
        <f t="shared" si="1"/>
        <v>1800</v>
      </c>
      <c r="H78" s="38"/>
      <c r="I78" s="38" t="s">
        <v>16</v>
      </c>
      <c r="J78" s="38" t="s">
        <v>17</v>
      </c>
      <c r="K78" s="53" t="s">
        <v>25</v>
      </c>
      <c r="L78" s="29"/>
      <c r="M78" s="29"/>
    </row>
    <row r="79" s="27" customFormat="1" ht="45" customHeight="1" spans="1:13">
      <c r="A79" s="37">
        <v>76</v>
      </c>
      <c r="B79" s="38" t="s">
        <v>161</v>
      </c>
      <c r="C79" s="38" t="s">
        <v>162</v>
      </c>
      <c r="D79" s="39" t="s">
        <v>15</v>
      </c>
      <c r="E79" s="40">
        <v>22</v>
      </c>
      <c r="F79" s="41">
        <v>600</v>
      </c>
      <c r="G79" s="41">
        <f t="shared" si="1"/>
        <v>13200</v>
      </c>
      <c r="H79" s="38"/>
      <c r="I79" s="38" t="s">
        <v>16</v>
      </c>
      <c r="J79" s="38" t="s">
        <v>17</v>
      </c>
      <c r="K79" s="53" t="s">
        <v>25</v>
      </c>
      <c r="L79" s="29"/>
      <c r="M79" s="29"/>
    </row>
    <row r="80" s="27" customFormat="1" ht="45" customHeight="1" spans="1:13">
      <c r="A80" s="37">
        <v>77</v>
      </c>
      <c r="B80" s="38" t="s">
        <v>163</v>
      </c>
      <c r="C80" s="38" t="s">
        <v>141</v>
      </c>
      <c r="D80" s="39" t="s">
        <v>124</v>
      </c>
      <c r="E80" s="40">
        <v>378720</v>
      </c>
      <c r="F80" s="41">
        <v>0.4</v>
      </c>
      <c r="G80" s="41">
        <f t="shared" si="1"/>
        <v>151488</v>
      </c>
      <c r="H80" s="38"/>
      <c r="I80" s="38" t="s">
        <v>16</v>
      </c>
      <c r="J80" s="38" t="s">
        <v>17</v>
      </c>
      <c r="K80" s="53" t="s">
        <v>18</v>
      </c>
      <c r="L80" s="29"/>
      <c r="M80" s="29"/>
    </row>
    <row r="81" s="27" customFormat="1" ht="45" customHeight="1" spans="1:13">
      <c r="A81" s="37">
        <v>78</v>
      </c>
      <c r="B81" s="38" t="s">
        <v>164</v>
      </c>
      <c r="C81" s="38" t="s">
        <v>69</v>
      </c>
      <c r="D81" s="39" t="s">
        <v>15</v>
      </c>
      <c r="E81" s="40">
        <v>87475</v>
      </c>
      <c r="F81" s="41">
        <v>2.5</v>
      </c>
      <c r="G81" s="41">
        <f t="shared" si="1"/>
        <v>218687.5</v>
      </c>
      <c r="H81" s="38"/>
      <c r="I81" s="38" t="s">
        <v>16</v>
      </c>
      <c r="J81" s="38" t="s">
        <v>17</v>
      </c>
      <c r="K81" s="53" t="s">
        <v>18</v>
      </c>
      <c r="L81" s="29" t="s">
        <v>147</v>
      </c>
      <c r="M81" s="29"/>
    </row>
    <row r="82" s="27" customFormat="1" ht="45" customHeight="1" spans="1:13">
      <c r="A82" s="37">
        <v>79</v>
      </c>
      <c r="B82" s="38" t="s">
        <v>164</v>
      </c>
      <c r="C82" s="38" t="s">
        <v>165</v>
      </c>
      <c r="D82" s="39" t="s">
        <v>15</v>
      </c>
      <c r="E82" s="40">
        <v>28200</v>
      </c>
      <c r="F82" s="41">
        <v>4.5</v>
      </c>
      <c r="G82" s="41">
        <f t="shared" si="1"/>
        <v>126900</v>
      </c>
      <c r="H82" s="38"/>
      <c r="I82" s="38" t="s">
        <v>16</v>
      </c>
      <c r="J82" s="38" t="s">
        <v>17</v>
      </c>
      <c r="K82" s="53" t="s">
        <v>18</v>
      </c>
      <c r="L82" s="29"/>
      <c r="M82" s="29"/>
    </row>
    <row r="83" s="27" customFormat="1" ht="45" customHeight="1" spans="1:13">
      <c r="A83" s="37">
        <v>80</v>
      </c>
      <c r="B83" s="38" t="s">
        <v>166</v>
      </c>
      <c r="C83" s="38" t="s">
        <v>167</v>
      </c>
      <c r="D83" s="39" t="s">
        <v>15</v>
      </c>
      <c r="E83" s="40">
        <v>19</v>
      </c>
      <c r="F83" s="41">
        <v>557.8</v>
      </c>
      <c r="G83" s="41">
        <f t="shared" si="1"/>
        <v>10598.2</v>
      </c>
      <c r="H83" s="38"/>
      <c r="I83" s="38" t="s">
        <v>16</v>
      </c>
      <c r="J83" s="38" t="s">
        <v>17</v>
      </c>
      <c r="K83" s="53" t="s">
        <v>25</v>
      </c>
      <c r="L83" s="29"/>
      <c r="M83" s="29"/>
    </row>
    <row r="84" s="27" customFormat="1" ht="45" customHeight="1" spans="1:13">
      <c r="A84" s="37">
        <v>81</v>
      </c>
      <c r="B84" s="38" t="s">
        <v>168</v>
      </c>
      <c r="C84" s="38" t="s">
        <v>169</v>
      </c>
      <c r="D84" s="39" t="s">
        <v>15</v>
      </c>
      <c r="E84" s="40">
        <v>1080</v>
      </c>
      <c r="F84" s="41">
        <v>0.66</v>
      </c>
      <c r="G84" s="41">
        <f t="shared" si="1"/>
        <v>712.8</v>
      </c>
      <c r="H84" s="38"/>
      <c r="I84" s="38" t="s">
        <v>16</v>
      </c>
      <c r="J84" s="38" t="s">
        <v>17</v>
      </c>
      <c r="K84" s="53" t="s">
        <v>18</v>
      </c>
      <c r="L84" s="29"/>
      <c r="M84" s="29"/>
    </row>
    <row r="85" s="27" customFormat="1" ht="45" customHeight="1" spans="1:13">
      <c r="A85" s="37">
        <v>82</v>
      </c>
      <c r="B85" s="38" t="s">
        <v>170</v>
      </c>
      <c r="C85" s="38" t="s">
        <v>171</v>
      </c>
      <c r="D85" s="39" t="s">
        <v>15</v>
      </c>
      <c r="E85" s="40">
        <v>23</v>
      </c>
      <c r="F85" s="41">
        <v>220</v>
      </c>
      <c r="G85" s="41">
        <f t="shared" si="1"/>
        <v>5060</v>
      </c>
      <c r="H85" s="38"/>
      <c r="I85" s="38" t="s">
        <v>16</v>
      </c>
      <c r="J85" s="38" t="s">
        <v>17</v>
      </c>
      <c r="K85" s="53" t="s">
        <v>172</v>
      </c>
      <c r="L85" s="29"/>
      <c r="M85" s="29"/>
    </row>
    <row r="86" s="27" customFormat="1" ht="45" customHeight="1" spans="1:13">
      <c r="A86" s="37">
        <v>83</v>
      </c>
      <c r="B86" s="38" t="s">
        <v>173</v>
      </c>
      <c r="C86" s="38" t="s">
        <v>174</v>
      </c>
      <c r="D86" s="39" t="s">
        <v>15</v>
      </c>
      <c r="E86" s="40">
        <v>21500</v>
      </c>
      <c r="F86" s="41">
        <v>2.21</v>
      </c>
      <c r="G86" s="41">
        <f t="shared" si="1"/>
        <v>47515</v>
      </c>
      <c r="H86" s="38"/>
      <c r="I86" s="38" t="s">
        <v>16</v>
      </c>
      <c r="J86" s="38" t="s">
        <v>17</v>
      </c>
      <c r="K86" s="53" t="s">
        <v>18</v>
      </c>
      <c r="L86" s="29"/>
      <c r="M86" s="29"/>
    </row>
    <row r="87" s="27" customFormat="1" ht="45" customHeight="1" spans="1:13">
      <c r="A87" s="37">
        <v>84</v>
      </c>
      <c r="B87" s="38" t="s">
        <v>175</v>
      </c>
      <c r="C87" s="38" t="s">
        <v>176</v>
      </c>
      <c r="D87" s="39" t="s">
        <v>15</v>
      </c>
      <c r="E87" s="40">
        <v>9</v>
      </c>
      <c r="F87" s="41">
        <v>650</v>
      </c>
      <c r="G87" s="41">
        <f t="shared" si="1"/>
        <v>5850</v>
      </c>
      <c r="H87" s="38"/>
      <c r="I87" s="38" t="s">
        <v>16</v>
      </c>
      <c r="J87" s="38" t="s">
        <v>17</v>
      </c>
      <c r="K87" s="53" t="s">
        <v>25</v>
      </c>
      <c r="L87" s="29"/>
      <c r="M87" s="29"/>
    </row>
    <row r="88" s="27" customFormat="1" ht="45" customHeight="1" spans="1:13">
      <c r="A88" s="37">
        <v>85</v>
      </c>
      <c r="B88" s="38" t="s">
        <v>177</v>
      </c>
      <c r="C88" s="38" t="s">
        <v>178</v>
      </c>
      <c r="D88" s="39" t="s">
        <v>15</v>
      </c>
      <c r="E88" s="40">
        <v>7000</v>
      </c>
      <c r="F88" s="41">
        <v>3.78</v>
      </c>
      <c r="G88" s="41">
        <f t="shared" si="1"/>
        <v>26460</v>
      </c>
      <c r="H88" s="38"/>
      <c r="I88" s="38" t="s">
        <v>16</v>
      </c>
      <c r="J88" s="38" t="s">
        <v>17</v>
      </c>
      <c r="K88" s="53" t="s">
        <v>18</v>
      </c>
      <c r="L88" s="29"/>
      <c r="M88" s="29"/>
    </row>
    <row r="89" s="27" customFormat="1" ht="45" customHeight="1" spans="1:13">
      <c r="A89" s="37">
        <v>86</v>
      </c>
      <c r="B89" s="38" t="s">
        <v>179</v>
      </c>
      <c r="C89" s="38" t="s">
        <v>180</v>
      </c>
      <c r="D89" s="39" t="s">
        <v>15</v>
      </c>
      <c r="E89" s="40">
        <v>1</v>
      </c>
      <c r="F89" s="41">
        <v>2300.92</v>
      </c>
      <c r="G89" s="41">
        <f t="shared" si="1"/>
        <v>2300.92</v>
      </c>
      <c r="H89" s="38"/>
      <c r="I89" s="38" t="s">
        <v>16</v>
      </c>
      <c r="J89" s="38" t="s">
        <v>17</v>
      </c>
      <c r="K89" s="53" t="s">
        <v>25</v>
      </c>
      <c r="L89" s="29"/>
      <c r="M89" s="29"/>
    </row>
    <row r="90" s="27" customFormat="1" ht="45" customHeight="1" spans="1:13">
      <c r="A90" s="37">
        <v>87</v>
      </c>
      <c r="B90" s="38" t="s">
        <v>181</v>
      </c>
      <c r="C90" s="38" t="s">
        <v>182</v>
      </c>
      <c r="D90" s="39" t="s">
        <v>15</v>
      </c>
      <c r="E90" s="40">
        <v>20000</v>
      </c>
      <c r="F90" s="41">
        <v>3.79</v>
      </c>
      <c r="G90" s="41">
        <f t="shared" si="1"/>
        <v>75800</v>
      </c>
      <c r="H90" s="38"/>
      <c r="I90" s="38" t="s">
        <v>16</v>
      </c>
      <c r="J90" s="38" t="s">
        <v>17</v>
      </c>
      <c r="K90" s="53" t="s">
        <v>18</v>
      </c>
      <c r="L90" s="29" t="s">
        <v>22</v>
      </c>
      <c r="M90" s="29"/>
    </row>
    <row r="91" s="27" customFormat="1" ht="45" customHeight="1" spans="1:13">
      <c r="A91" s="37">
        <v>88</v>
      </c>
      <c r="B91" s="38" t="s">
        <v>183</v>
      </c>
      <c r="C91" s="38" t="s">
        <v>184</v>
      </c>
      <c r="D91" s="39" t="s">
        <v>15</v>
      </c>
      <c r="E91" s="40">
        <v>18600</v>
      </c>
      <c r="F91" s="41">
        <v>4</v>
      </c>
      <c r="G91" s="41">
        <f t="shared" si="1"/>
        <v>74400</v>
      </c>
      <c r="H91" s="38"/>
      <c r="I91" s="38" t="s">
        <v>16</v>
      </c>
      <c r="J91" s="38" t="s">
        <v>17</v>
      </c>
      <c r="K91" s="53" t="s">
        <v>18</v>
      </c>
      <c r="L91" s="29"/>
      <c r="M91" s="29"/>
    </row>
    <row r="92" s="27" customFormat="1" ht="45" customHeight="1" spans="1:13">
      <c r="A92" s="37">
        <v>89</v>
      </c>
      <c r="B92" s="38" t="s">
        <v>183</v>
      </c>
      <c r="C92" s="38" t="s">
        <v>47</v>
      </c>
      <c r="D92" s="39" t="s">
        <v>15</v>
      </c>
      <c r="E92" s="40">
        <v>2160</v>
      </c>
      <c r="F92" s="41">
        <v>2</v>
      </c>
      <c r="G92" s="41">
        <f t="shared" si="1"/>
        <v>4320</v>
      </c>
      <c r="H92" s="38"/>
      <c r="I92" s="38" t="s">
        <v>16</v>
      </c>
      <c r="J92" s="38" t="s">
        <v>17</v>
      </c>
      <c r="K92" s="53" t="s">
        <v>18</v>
      </c>
      <c r="L92" s="29"/>
      <c r="M92" s="29"/>
    </row>
    <row r="93" s="27" customFormat="1" ht="48" customHeight="1" spans="1:13">
      <c r="A93" s="37">
        <v>90</v>
      </c>
      <c r="B93" s="38" t="s">
        <v>185</v>
      </c>
      <c r="C93" s="38" t="s">
        <v>186</v>
      </c>
      <c r="D93" s="39" t="s">
        <v>15</v>
      </c>
      <c r="E93" s="40">
        <v>30</v>
      </c>
      <c r="F93" s="41">
        <v>449.53</v>
      </c>
      <c r="G93" s="41">
        <f t="shared" si="1"/>
        <v>13485.9</v>
      </c>
      <c r="H93" s="38"/>
      <c r="I93" s="38" t="s">
        <v>16</v>
      </c>
      <c r="J93" s="38" t="s">
        <v>17</v>
      </c>
      <c r="K93" s="53" t="s">
        <v>25</v>
      </c>
      <c r="L93" s="29" t="s">
        <v>28</v>
      </c>
      <c r="M93" s="29"/>
    </row>
    <row r="94" s="27" customFormat="1" ht="45" customHeight="1" spans="1:13">
      <c r="A94" s="37">
        <v>91</v>
      </c>
      <c r="B94" s="38" t="s">
        <v>187</v>
      </c>
      <c r="C94" s="38" t="s">
        <v>188</v>
      </c>
      <c r="D94" s="39" t="s">
        <v>15</v>
      </c>
      <c r="E94" s="40">
        <v>103</v>
      </c>
      <c r="F94" s="41">
        <v>460</v>
      </c>
      <c r="G94" s="41">
        <f t="shared" si="1"/>
        <v>47380</v>
      </c>
      <c r="H94" s="38"/>
      <c r="I94" s="38" t="s">
        <v>16</v>
      </c>
      <c r="J94" s="38" t="s">
        <v>17</v>
      </c>
      <c r="K94" s="53" t="s">
        <v>25</v>
      </c>
      <c r="L94" s="29"/>
      <c r="M94" s="29"/>
    </row>
    <row r="95" s="27" customFormat="1" ht="45" customHeight="1" spans="1:13">
      <c r="A95" s="37">
        <v>92</v>
      </c>
      <c r="B95" s="38" t="s">
        <v>187</v>
      </c>
      <c r="C95" s="38" t="s">
        <v>189</v>
      </c>
      <c r="D95" s="39" t="s">
        <v>15</v>
      </c>
      <c r="E95" s="40">
        <v>45</v>
      </c>
      <c r="F95" s="41">
        <v>260</v>
      </c>
      <c r="G95" s="41">
        <f t="shared" si="1"/>
        <v>11700</v>
      </c>
      <c r="H95" s="38"/>
      <c r="I95" s="38" t="s">
        <v>16</v>
      </c>
      <c r="J95" s="38" t="s">
        <v>17</v>
      </c>
      <c r="K95" s="53" t="s">
        <v>25</v>
      </c>
      <c r="L95" s="29"/>
      <c r="M95" s="29"/>
    </row>
    <row r="96" s="27" customFormat="1" ht="45" customHeight="1" spans="1:13">
      <c r="A96" s="37">
        <v>93</v>
      </c>
      <c r="B96" s="38" t="s">
        <v>190</v>
      </c>
      <c r="C96" s="38" t="s">
        <v>191</v>
      </c>
      <c r="D96" s="39" t="s">
        <v>15</v>
      </c>
      <c r="E96" s="40">
        <v>100</v>
      </c>
      <c r="F96" s="41">
        <v>5</v>
      </c>
      <c r="G96" s="41">
        <f t="shared" si="1"/>
        <v>500</v>
      </c>
      <c r="H96" s="38"/>
      <c r="I96" s="38" t="s">
        <v>16</v>
      </c>
      <c r="J96" s="38" t="s">
        <v>17</v>
      </c>
      <c r="K96" s="53" t="s">
        <v>18</v>
      </c>
      <c r="L96" s="29"/>
      <c r="M96" s="29"/>
    </row>
    <row r="97" s="27" customFormat="1" ht="45" customHeight="1" spans="1:13">
      <c r="A97" s="37">
        <v>94</v>
      </c>
      <c r="B97" s="38" t="s">
        <v>192</v>
      </c>
      <c r="C97" s="38" t="s">
        <v>193</v>
      </c>
      <c r="D97" s="39" t="s">
        <v>15</v>
      </c>
      <c r="E97" s="40">
        <v>496</v>
      </c>
      <c r="F97" s="41">
        <v>250</v>
      </c>
      <c r="G97" s="41">
        <f t="shared" si="1"/>
        <v>124000</v>
      </c>
      <c r="H97" s="38"/>
      <c r="I97" s="38" t="s">
        <v>16</v>
      </c>
      <c r="J97" s="38" t="s">
        <v>17</v>
      </c>
      <c r="K97" s="53" t="s">
        <v>25</v>
      </c>
      <c r="L97" s="29" t="s">
        <v>19</v>
      </c>
      <c r="M97" s="29"/>
    </row>
    <row r="98" s="27" customFormat="1" ht="45" customHeight="1" spans="1:13">
      <c r="A98" s="37">
        <v>95</v>
      </c>
      <c r="B98" s="38" t="s">
        <v>192</v>
      </c>
      <c r="C98" s="38" t="s">
        <v>194</v>
      </c>
      <c r="D98" s="39" t="s">
        <v>15</v>
      </c>
      <c r="E98" s="40">
        <v>34</v>
      </c>
      <c r="F98" s="41">
        <v>350</v>
      </c>
      <c r="G98" s="41">
        <f t="shared" si="1"/>
        <v>11900</v>
      </c>
      <c r="H98" s="38"/>
      <c r="I98" s="38" t="s">
        <v>16</v>
      </c>
      <c r="J98" s="38" t="s">
        <v>17</v>
      </c>
      <c r="K98" s="53" t="s">
        <v>25</v>
      </c>
      <c r="L98" s="29" t="s">
        <v>19</v>
      </c>
      <c r="M98" s="29"/>
    </row>
    <row r="99" s="27" customFormat="1" ht="45" customHeight="1" spans="1:13">
      <c r="A99" s="37">
        <v>96</v>
      </c>
      <c r="B99" s="38" t="s">
        <v>192</v>
      </c>
      <c r="C99" s="38" t="s">
        <v>195</v>
      </c>
      <c r="D99" s="39" t="s">
        <v>15</v>
      </c>
      <c r="E99" s="40">
        <v>81</v>
      </c>
      <c r="F99" s="41">
        <v>500</v>
      </c>
      <c r="G99" s="41">
        <f t="shared" si="1"/>
        <v>40500</v>
      </c>
      <c r="H99" s="38"/>
      <c r="I99" s="38" t="s">
        <v>16</v>
      </c>
      <c r="J99" s="38" t="s">
        <v>17</v>
      </c>
      <c r="K99" s="53" t="s">
        <v>25</v>
      </c>
      <c r="L99" s="29" t="s">
        <v>19</v>
      </c>
      <c r="M99" s="29"/>
    </row>
    <row r="100" s="27" customFormat="1" ht="45" customHeight="1" spans="1:13">
      <c r="A100" s="37">
        <v>97</v>
      </c>
      <c r="B100" s="38" t="s">
        <v>196</v>
      </c>
      <c r="C100" s="38" t="s">
        <v>197</v>
      </c>
      <c r="D100" s="39" t="s">
        <v>15</v>
      </c>
      <c r="E100" s="40">
        <v>32</v>
      </c>
      <c r="F100" s="41">
        <v>116.97</v>
      </c>
      <c r="G100" s="41">
        <f t="shared" si="1"/>
        <v>3743.04</v>
      </c>
      <c r="H100" s="38"/>
      <c r="I100" s="38" t="s">
        <v>16</v>
      </c>
      <c r="J100" s="38" t="s">
        <v>17</v>
      </c>
      <c r="K100" s="53" t="s">
        <v>139</v>
      </c>
      <c r="L100" s="29"/>
      <c r="M100" s="29"/>
    </row>
    <row r="101" s="27" customFormat="1" ht="45" customHeight="1" spans="1:13">
      <c r="A101" s="37">
        <v>98</v>
      </c>
      <c r="B101" s="38" t="s">
        <v>196</v>
      </c>
      <c r="C101" s="38" t="s">
        <v>198</v>
      </c>
      <c r="D101" s="39" t="s">
        <v>15</v>
      </c>
      <c r="E101" s="40">
        <v>25</v>
      </c>
      <c r="F101" s="41">
        <v>150</v>
      </c>
      <c r="G101" s="41">
        <f t="shared" si="1"/>
        <v>3750</v>
      </c>
      <c r="H101" s="38"/>
      <c r="I101" s="38" t="s">
        <v>16</v>
      </c>
      <c r="J101" s="38" t="s">
        <v>17</v>
      </c>
      <c r="K101" s="53" t="s">
        <v>139</v>
      </c>
      <c r="L101" s="29"/>
      <c r="M101" s="29"/>
    </row>
    <row r="102" s="27" customFormat="1" ht="45" customHeight="1" spans="1:13">
      <c r="A102" s="37">
        <v>99</v>
      </c>
      <c r="B102" s="38" t="s">
        <v>199</v>
      </c>
      <c r="C102" s="38" t="s">
        <v>200</v>
      </c>
      <c r="D102" s="39" t="s">
        <v>15</v>
      </c>
      <c r="E102" s="40">
        <v>6</v>
      </c>
      <c r="F102" s="41">
        <v>730.28</v>
      </c>
      <c r="G102" s="41">
        <f t="shared" si="1"/>
        <v>4381.68</v>
      </c>
      <c r="H102" s="38"/>
      <c r="I102" s="38" t="s">
        <v>16</v>
      </c>
      <c r="J102" s="38" t="s">
        <v>17</v>
      </c>
      <c r="K102" s="53" t="s">
        <v>25</v>
      </c>
      <c r="L102" s="29"/>
      <c r="M102" s="29"/>
    </row>
    <row r="103" s="27" customFormat="1" ht="45" customHeight="1" spans="1:13">
      <c r="A103" s="37">
        <v>100</v>
      </c>
      <c r="B103" s="38" t="s">
        <v>201</v>
      </c>
      <c r="C103" s="38" t="s">
        <v>202</v>
      </c>
      <c r="D103" s="39" t="s">
        <v>15</v>
      </c>
      <c r="E103" s="40">
        <v>8500</v>
      </c>
      <c r="F103" s="41">
        <v>4.3</v>
      </c>
      <c r="G103" s="41">
        <f t="shared" si="1"/>
        <v>36550</v>
      </c>
      <c r="H103" s="38"/>
      <c r="I103" s="38" t="s">
        <v>16</v>
      </c>
      <c r="J103" s="38" t="s">
        <v>17</v>
      </c>
      <c r="K103" s="53" t="s">
        <v>18</v>
      </c>
      <c r="L103" s="29"/>
      <c r="M103" s="29"/>
    </row>
    <row r="104" s="27" customFormat="1" ht="45" customHeight="1" spans="1:13">
      <c r="A104" s="37">
        <v>101</v>
      </c>
      <c r="B104" s="38" t="s">
        <v>201</v>
      </c>
      <c r="C104" s="38" t="s">
        <v>203</v>
      </c>
      <c r="D104" s="39" t="s">
        <v>15</v>
      </c>
      <c r="E104" s="40">
        <v>3000</v>
      </c>
      <c r="F104" s="41">
        <v>5.5</v>
      </c>
      <c r="G104" s="41">
        <f t="shared" si="1"/>
        <v>16500</v>
      </c>
      <c r="H104" s="38"/>
      <c r="I104" s="38" t="s">
        <v>16</v>
      </c>
      <c r="J104" s="38" t="s">
        <v>17</v>
      </c>
      <c r="K104" s="53" t="s">
        <v>18</v>
      </c>
      <c r="L104" s="29"/>
      <c r="M104" s="29"/>
    </row>
    <row r="105" s="27" customFormat="1" ht="45" customHeight="1" spans="1:13">
      <c r="A105" s="37">
        <v>102</v>
      </c>
      <c r="B105" s="38" t="s">
        <v>204</v>
      </c>
      <c r="C105" s="38" t="s">
        <v>205</v>
      </c>
      <c r="D105" s="39" t="s">
        <v>15</v>
      </c>
      <c r="E105" s="40">
        <v>56</v>
      </c>
      <c r="F105" s="41">
        <v>412.83</v>
      </c>
      <c r="G105" s="41">
        <f t="shared" si="1"/>
        <v>23118.48</v>
      </c>
      <c r="H105" s="38"/>
      <c r="I105" s="38" t="s">
        <v>16</v>
      </c>
      <c r="J105" s="38" t="s">
        <v>17</v>
      </c>
      <c r="K105" s="53" t="s">
        <v>206</v>
      </c>
      <c r="L105" s="29" t="s">
        <v>28</v>
      </c>
      <c r="M105" s="29"/>
    </row>
    <row r="106" s="27" customFormat="1" ht="45" customHeight="1" spans="1:13">
      <c r="A106" s="37">
        <v>103</v>
      </c>
      <c r="B106" s="38" t="s">
        <v>204</v>
      </c>
      <c r="C106" s="38" t="s">
        <v>207</v>
      </c>
      <c r="D106" s="39" t="s">
        <v>15</v>
      </c>
      <c r="E106" s="40">
        <v>141</v>
      </c>
      <c r="F106" s="41">
        <v>706.4</v>
      </c>
      <c r="G106" s="41">
        <f t="shared" si="1"/>
        <v>99602.4</v>
      </c>
      <c r="H106" s="38"/>
      <c r="I106" s="38" t="s">
        <v>16</v>
      </c>
      <c r="J106" s="38" t="s">
        <v>17</v>
      </c>
      <c r="K106" s="53" t="s">
        <v>206</v>
      </c>
      <c r="L106" s="29" t="s">
        <v>28</v>
      </c>
      <c r="M106" s="29"/>
    </row>
    <row r="107" s="27" customFormat="1" ht="45" customHeight="1" spans="1:13">
      <c r="A107" s="37">
        <v>104</v>
      </c>
      <c r="B107" s="38" t="s">
        <v>204</v>
      </c>
      <c r="C107" s="38" t="s">
        <v>208</v>
      </c>
      <c r="D107" s="39" t="s">
        <v>15</v>
      </c>
      <c r="E107" s="40">
        <v>49</v>
      </c>
      <c r="F107" s="41">
        <v>1357.75</v>
      </c>
      <c r="G107" s="41">
        <f t="shared" si="1"/>
        <v>66529.75</v>
      </c>
      <c r="H107" s="38"/>
      <c r="I107" s="38" t="s">
        <v>16</v>
      </c>
      <c r="J107" s="38" t="s">
        <v>17</v>
      </c>
      <c r="K107" s="53" t="s">
        <v>206</v>
      </c>
      <c r="L107" s="29" t="s">
        <v>28</v>
      </c>
      <c r="M107" s="29"/>
    </row>
    <row r="108" s="27" customFormat="1" ht="45" customHeight="1" spans="1:13">
      <c r="A108" s="37">
        <v>105</v>
      </c>
      <c r="B108" s="38" t="s">
        <v>209</v>
      </c>
      <c r="C108" s="38" t="s">
        <v>47</v>
      </c>
      <c r="D108" s="39" t="s">
        <v>15</v>
      </c>
      <c r="E108" s="40">
        <v>1260</v>
      </c>
      <c r="F108" s="41">
        <v>2.02</v>
      </c>
      <c r="G108" s="41">
        <f t="shared" si="1"/>
        <v>2545.2</v>
      </c>
      <c r="H108" s="38"/>
      <c r="I108" s="38" t="s">
        <v>16</v>
      </c>
      <c r="J108" s="38" t="s">
        <v>17</v>
      </c>
      <c r="K108" s="53" t="s">
        <v>18</v>
      </c>
      <c r="L108" s="29"/>
      <c r="M108" s="29"/>
    </row>
    <row r="109" s="27" customFormat="1" ht="45" customHeight="1" spans="1:13">
      <c r="A109" s="37">
        <v>106</v>
      </c>
      <c r="B109" s="38" t="s">
        <v>210</v>
      </c>
      <c r="C109" s="38" t="s">
        <v>211</v>
      </c>
      <c r="D109" s="39" t="s">
        <v>15</v>
      </c>
      <c r="E109" s="40">
        <v>15000</v>
      </c>
      <c r="F109" s="41">
        <v>3.5</v>
      </c>
      <c r="G109" s="41">
        <f t="shared" si="1"/>
        <v>52500</v>
      </c>
      <c r="H109" s="38"/>
      <c r="I109" s="38" t="s">
        <v>16</v>
      </c>
      <c r="J109" s="38" t="s">
        <v>17</v>
      </c>
      <c r="K109" s="53" t="s">
        <v>18</v>
      </c>
      <c r="L109" s="29"/>
      <c r="M109" s="29"/>
    </row>
    <row r="110" s="27" customFormat="1" ht="45" customHeight="1" spans="1:13">
      <c r="A110" s="37">
        <v>107</v>
      </c>
      <c r="B110" s="38" t="s">
        <v>212</v>
      </c>
      <c r="C110" s="38" t="s">
        <v>47</v>
      </c>
      <c r="D110" s="39" t="s">
        <v>15</v>
      </c>
      <c r="E110" s="40">
        <v>3500</v>
      </c>
      <c r="F110" s="41">
        <v>2.75</v>
      </c>
      <c r="G110" s="41">
        <f t="shared" si="1"/>
        <v>9625</v>
      </c>
      <c r="H110" s="38"/>
      <c r="I110" s="38" t="s">
        <v>16</v>
      </c>
      <c r="J110" s="38" t="s">
        <v>17</v>
      </c>
      <c r="K110" s="53" t="s">
        <v>18</v>
      </c>
      <c r="L110" s="29"/>
      <c r="M110" s="29"/>
    </row>
    <row r="111" s="27" customFormat="1" ht="45" customHeight="1" spans="1:13">
      <c r="A111" s="37">
        <v>108</v>
      </c>
      <c r="B111" s="38" t="s">
        <v>213</v>
      </c>
      <c r="C111" s="38" t="s">
        <v>214</v>
      </c>
      <c r="D111" s="39" t="s">
        <v>15</v>
      </c>
      <c r="E111" s="40">
        <v>5120</v>
      </c>
      <c r="F111" s="41">
        <v>1.5</v>
      </c>
      <c r="G111" s="41">
        <f t="shared" si="1"/>
        <v>7680</v>
      </c>
      <c r="H111" s="38"/>
      <c r="I111" s="38" t="s">
        <v>16</v>
      </c>
      <c r="J111" s="38" t="s">
        <v>17</v>
      </c>
      <c r="K111" s="53" t="s">
        <v>18</v>
      </c>
      <c r="L111" s="29"/>
      <c r="M111" s="29"/>
    </row>
    <row r="112" s="27" customFormat="1" ht="45" customHeight="1" spans="1:13">
      <c r="A112" s="37">
        <v>109</v>
      </c>
      <c r="B112" s="38" t="s">
        <v>215</v>
      </c>
      <c r="C112" s="38" t="s">
        <v>216</v>
      </c>
      <c r="D112" s="39" t="s">
        <v>15</v>
      </c>
      <c r="E112" s="40">
        <v>7</v>
      </c>
      <c r="F112" s="41">
        <v>700</v>
      </c>
      <c r="G112" s="41">
        <f t="shared" si="1"/>
        <v>4900</v>
      </c>
      <c r="H112" s="38"/>
      <c r="I112" s="38" t="s">
        <v>16</v>
      </c>
      <c r="J112" s="38" t="s">
        <v>17</v>
      </c>
      <c r="K112" s="53" t="s">
        <v>25</v>
      </c>
      <c r="L112" s="29"/>
      <c r="M112" s="29"/>
    </row>
    <row r="113" s="27" customFormat="1" ht="45" customHeight="1" spans="1:13">
      <c r="A113" s="37">
        <v>110</v>
      </c>
      <c r="B113" s="38" t="s">
        <v>217</v>
      </c>
      <c r="C113" s="38" t="s">
        <v>218</v>
      </c>
      <c r="D113" s="39" t="s">
        <v>15</v>
      </c>
      <c r="E113" s="40">
        <v>5</v>
      </c>
      <c r="F113" s="41">
        <v>375</v>
      </c>
      <c r="G113" s="41">
        <f t="shared" si="1"/>
        <v>1875</v>
      </c>
      <c r="H113" s="38"/>
      <c r="I113" s="38" t="s">
        <v>16</v>
      </c>
      <c r="J113" s="38" t="s">
        <v>17</v>
      </c>
      <c r="K113" s="53" t="s">
        <v>25</v>
      </c>
      <c r="L113" s="29"/>
      <c r="M113" s="29"/>
    </row>
    <row r="114" s="27" customFormat="1" ht="45" customHeight="1" spans="1:13">
      <c r="A114" s="37">
        <v>111</v>
      </c>
      <c r="B114" s="38" t="s">
        <v>219</v>
      </c>
      <c r="C114" s="38" t="s">
        <v>220</v>
      </c>
      <c r="D114" s="39" t="s">
        <v>15</v>
      </c>
      <c r="E114" s="40">
        <v>5350</v>
      </c>
      <c r="F114" s="41">
        <v>1.8</v>
      </c>
      <c r="G114" s="41">
        <f t="shared" si="1"/>
        <v>9630</v>
      </c>
      <c r="H114" s="38"/>
      <c r="I114" s="38" t="s">
        <v>16</v>
      </c>
      <c r="J114" s="38" t="s">
        <v>17</v>
      </c>
      <c r="K114" s="53" t="s">
        <v>18</v>
      </c>
      <c r="L114" s="29"/>
      <c r="M114" s="29"/>
    </row>
    <row r="115" s="27" customFormat="1" ht="45" customHeight="1" spans="1:13">
      <c r="A115" s="37">
        <v>112</v>
      </c>
      <c r="B115" s="38" t="s">
        <v>219</v>
      </c>
      <c r="C115" s="38" t="s">
        <v>221</v>
      </c>
      <c r="D115" s="39" t="s">
        <v>15</v>
      </c>
      <c r="E115" s="40">
        <v>3500</v>
      </c>
      <c r="F115" s="41">
        <v>3.3</v>
      </c>
      <c r="G115" s="41">
        <f t="shared" si="1"/>
        <v>11550</v>
      </c>
      <c r="H115" s="38"/>
      <c r="I115" s="38" t="s">
        <v>16</v>
      </c>
      <c r="J115" s="38" t="s">
        <v>17</v>
      </c>
      <c r="K115" s="53" t="s">
        <v>18</v>
      </c>
      <c r="L115" s="29"/>
      <c r="M115" s="29"/>
    </row>
    <row r="116" s="27" customFormat="1" ht="45" customHeight="1" spans="1:13">
      <c r="A116" s="37">
        <v>113</v>
      </c>
      <c r="B116" s="38" t="s">
        <v>222</v>
      </c>
      <c r="C116" s="38" t="s">
        <v>223</v>
      </c>
      <c r="D116" s="39" t="s">
        <v>15</v>
      </c>
      <c r="E116" s="40">
        <v>2160</v>
      </c>
      <c r="F116" s="41">
        <v>1.2</v>
      </c>
      <c r="G116" s="41">
        <f t="shared" si="1"/>
        <v>2592</v>
      </c>
      <c r="H116" s="38"/>
      <c r="I116" s="38" t="s">
        <v>16</v>
      </c>
      <c r="J116" s="38" t="s">
        <v>17</v>
      </c>
      <c r="K116" s="53" t="s">
        <v>18</v>
      </c>
      <c r="L116" s="29"/>
      <c r="M116" s="29"/>
    </row>
    <row r="117" s="27" customFormat="1" ht="45" customHeight="1" spans="1:13">
      <c r="A117" s="37">
        <v>114</v>
      </c>
      <c r="B117" s="38" t="s">
        <v>224</v>
      </c>
      <c r="C117" s="38" t="s">
        <v>117</v>
      </c>
      <c r="D117" s="39" t="s">
        <v>15</v>
      </c>
      <c r="E117" s="40">
        <v>100</v>
      </c>
      <c r="F117" s="41">
        <v>1.1</v>
      </c>
      <c r="G117" s="41">
        <f t="shared" si="1"/>
        <v>110</v>
      </c>
      <c r="H117" s="38"/>
      <c r="I117" s="38" t="s">
        <v>16</v>
      </c>
      <c r="J117" s="38" t="s">
        <v>17</v>
      </c>
      <c r="K117" s="53" t="s">
        <v>18</v>
      </c>
      <c r="L117" s="29"/>
      <c r="M117" s="29"/>
    </row>
    <row r="118" s="27" customFormat="1" ht="45" customHeight="1" spans="1:13">
      <c r="A118" s="37">
        <v>115</v>
      </c>
      <c r="B118" s="38" t="s">
        <v>225</v>
      </c>
      <c r="C118" s="38" t="s">
        <v>226</v>
      </c>
      <c r="D118" s="39" t="s">
        <v>15</v>
      </c>
      <c r="E118" s="40">
        <v>5</v>
      </c>
      <c r="F118" s="41">
        <v>2900</v>
      </c>
      <c r="G118" s="41">
        <f t="shared" si="1"/>
        <v>14500</v>
      </c>
      <c r="H118" s="38"/>
      <c r="I118" s="38" t="s">
        <v>16</v>
      </c>
      <c r="J118" s="38" t="s">
        <v>17</v>
      </c>
      <c r="K118" s="53" t="s">
        <v>18</v>
      </c>
      <c r="L118" s="29"/>
      <c r="M118" s="29"/>
    </row>
    <row r="119" s="27" customFormat="1" ht="45" customHeight="1" spans="1:13">
      <c r="A119" s="37">
        <v>116</v>
      </c>
      <c r="B119" s="38" t="s">
        <v>227</v>
      </c>
      <c r="C119" s="38" t="s">
        <v>228</v>
      </c>
      <c r="D119" s="39" t="s">
        <v>15</v>
      </c>
      <c r="E119" s="40">
        <v>18000</v>
      </c>
      <c r="F119" s="41">
        <v>2.75</v>
      </c>
      <c r="G119" s="41">
        <f t="shared" si="1"/>
        <v>49500</v>
      </c>
      <c r="H119" s="38"/>
      <c r="I119" s="38" t="s">
        <v>16</v>
      </c>
      <c r="J119" s="38" t="s">
        <v>17</v>
      </c>
      <c r="K119" s="53" t="s">
        <v>18</v>
      </c>
      <c r="L119" s="29" t="s">
        <v>28</v>
      </c>
      <c r="M119" s="29"/>
    </row>
    <row r="120" s="27" customFormat="1" ht="45" customHeight="1" spans="1:13">
      <c r="A120" s="37">
        <v>117</v>
      </c>
      <c r="B120" s="38" t="s">
        <v>229</v>
      </c>
      <c r="C120" s="38" t="s">
        <v>230</v>
      </c>
      <c r="D120" s="39" t="s">
        <v>15</v>
      </c>
      <c r="E120" s="40">
        <v>11</v>
      </c>
      <c r="F120" s="41">
        <v>244.03</v>
      </c>
      <c r="G120" s="41">
        <f t="shared" si="1"/>
        <v>2684.33</v>
      </c>
      <c r="H120" s="38"/>
      <c r="I120" s="38" t="s">
        <v>16</v>
      </c>
      <c r="J120" s="38" t="s">
        <v>17</v>
      </c>
      <c r="K120" s="53" t="s">
        <v>25</v>
      </c>
      <c r="L120" s="29" t="s">
        <v>28</v>
      </c>
      <c r="M120" s="29"/>
    </row>
    <row r="121" s="27" customFormat="1" ht="45" customHeight="1" spans="1:13">
      <c r="A121" s="37">
        <v>118</v>
      </c>
      <c r="B121" s="38" t="s">
        <v>229</v>
      </c>
      <c r="C121" s="38" t="s">
        <v>231</v>
      </c>
      <c r="D121" s="39" t="s">
        <v>15</v>
      </c>
      <c r="E121" s="40">
        <v>26</v>
      </c>
      <c r="F121" s="41">
        <v>107.34</v>
      </c>
      <c r="G121" s="41">
        <f t="shared" si="1"/>
        <v>2790.84</v>
      </c>
      <c r="H121" s="38"/>
      <c r="I121" s="38" t="s">
        <v>16</v>
      </c>
      <c r="J121" s="38" t="s">
        <v>17</v>
      </c>
      <c r="K121" s="53" t="s">
        <v>25</v>
      </c>
      <c r="L121" s="29" t="s">
        <v>28</v>
      </c>
      <c r="M121" s="29"/>
    </row>
    <row r="122" s="27" customFormat="1" ht="45" customHeight="1" spans="1:13">
      <c r="A122" s="37">
        <v>119</v>
      </c>
      <c r="B122" s="57" t="s">
        <v>232</v>
      </c>
      <c r="C122" s="57" t="s">
        <v>233</v>
      </c>
      <c r="D122" s="39" t="s">
        <v>15</v>
      </c>
      <c r="E122" s="40">
        <v>32000</v>
      </c>
      <c r="F122" s="41">
        <v>0.8</v>
      </c>
      <c r="G122" s="41">
        <f t="shared" si="1"/>
        <v>25600</v>
      </c>
      <c r="H122" s="38"/>
      <c r="I122" s="48"/>
      <c r="J122" s="48"/>
      <c r="K122" s="62"/>
      <c r="L122" s="29" t="s">
        <v>19</v>
      </c>
      <c r="M122" s="29"/>
    </row>
    <row r="123" s="27" customFormat="1" ht="51" customHeight="1" spans="1:13">
      <c r="A123" s="37"/>
      <c r="B123" s="58" t="s">
        <v>234</v>
      </c>
      <c r="C123" s="59"/>
      <c r="D123" s="60"/>
      <c r="E123" s="59"/>
      <c r="F123" s="61"/>
      <c r="G123" s="61">
        <f>SUM(G4:G122)</f>
        <v>8286309.9853211</v>
      </c>
      <c r="H123" s="42"/>
      <c r="I123" s="42"/>
      <c r="J123" s="42"/>
      <c r="K123" s="42"/>
      <c r="L123" s="29"/>
      <c r="M123" s="29"/>
    </row>
  </sheetData>
  <mergeCells count="14">
    <mergeCell ref="A1:K1"/>
    <mergeCell ref="B123:E12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5"/>
  <sheetViews>
    <sheetView tabSelected="1" view="pageBreakPreview" zoomScaleNormal="100" workbookViewId="0">
      <selection activeCell="L35" sqref="L35"/>
    </sheetView>
  </sheetViews>
  <sheetFormatPr defaultColWidth="9" defaultRowHeight="14.25"/>
  <cols>
    <col min="1" max="1" width="6.875" style="1" customWidth="1"/>
    <col min="2" max="2" width="16.875" style="3" customWidth="1"/>
    <col min="3" max="3" width="53.25" style="4" customWidth="1"/>
    <col min="4" max="4" width="8.625" style="3" customWidth="1"/>
    <col min="5" max="5" width="15.4666666666667" style="5" customWidth="1"/>
    <col min="6" max="7" width="15.4666666666667" style="6" customWidth="1"/>
    <col min="8" max="8" width="25.925" style="6" customWidth="1"/>
    <col min="9" max="9" width="14.25" style="3" customWidth="1"/>
    <col min="10" max="16361" width="9" style="1"/>
    <col min="16362" max="16384" width="9" style="7"/>
  </cols>
  <sheetData>
    <row r="1" s="1" customFormat="1" ht="47" customHeight="1" spans="1:9">
      <c r="A1" s="8" t="s">
        <v>235</v>
      </c>
      <c r="B1" s="8"/>
      <c r="C1" s="8"/>
      <c r="D1" s="8"/>
      <c r="E1" s="9"/>
      <c r="F1" s="10"/>
      <c r="G1" s="10"/>
      <c r="H1" s="10"/>
      <c r="I1" s="8"/>
    </row>
    <row r="2" s="2" customFormat="1" ht="40" customHeight="1" spans="1:9">
      <c r="A2" s="11" t="s">
        <v>1</v>
      </c>
      <c r="B2" s="11" t="s">
        <v>236</v>
      </c>
      <c r="C2" s="11" t="s">
        <v>237</v>
      </c>
      <c r="D2" s="11" t="s">
        <v>4</v>
      </c>
      <c r="E2" s="12" t="s">
        <v>5</v>
      </c>
      <c r="F2" s="13" t="s">
        <v>238</v>
      </c>
      <c r="G2" s="13" t="s">
        <v>239</v>
      </c>
      <c r="H2" s="13" t="s">
        <v>240</v>
      </c>
      <c r="I2" s="11" t="s">
        <v>11</v>
      </c>
    </row>
    <row r="3" s="2" customFormat="1" ht="40" customHeight="1" spans="1:9">
      <c r="A3" s="14"/>
      <c r="B3" s="14"/>
      <c r="C3" s="14"/>
      <c r="D3" s="14"/>
      <c r="E3" s="15"/>
      <c r="F3" s="16"/>
      <c r="G3" s="16"/>
      <c r="H3" s="16"/>
      <c r="I3" s="14"/>
    </row>
    <row r="4" s="2" customFormat="1" ht="30" customHeight="1" spans="1:9">
      <c r="A4" s="17">
        <v>1</v>
      </c>
      <c r="B4" s="17" t="s">
        <v>23</v>
      </c>
      <c r="C4" s="17" t="s">
        <v>24</v>
      </c>
      <c r="D4" s="18" t="s">
        <v>15</v>
      </c>
      <c r="E4" s="19">
        <v>30</v>
      </c>
      <c r="F4" s="20">
        <v>850</v>
      </c>
      <c r="G4" s="20"/>
      <c r="H4" s="20"/>
      <c r="I4" s="17" t="s">
        <v>25</v>
      </c>
    </row>
    <row r="5" s="2" customFormat="1" ht="30" customHeight="1" spans="1:9">
      <c r="A5" s="17">
        <v>2</v>
      </c>
      <c r="B5" s="17" t="s">
        <v>34</v>
      </c>
      <c r="C5" s="17" t="s">
        <v>35</v>
      </c>
      <c r="D5" s="18" t="s">
        <v>15</v>
      </c>
      <c r="E5" s="19">
        <v>39660</v>
      </c>
      <c r="F5" s="20">
        <v>6.54</v>
      </c>
      <c r="G5" s="20"/>
      <c r="H5" s="20"/>
      <c r="I5" s="17" t="s">
        <v>18</v>
      </c>
    </row>
    <row r="6" s="1" customFormat="1" ht="30" customHeight="1" spans="1:16381">
      <c r="A6" s="17">
        <v>3</v>
      </c>
      <c r="B6" s="17" t="s">
        <v>241</v>
      </c>
      <c r="C6" s="17" t="s">
        <v>242</v>
      </c>
      <c r="D6" s="17" t="s">
        <v>15</v>
      </c>
      <c r="E6" s="19">
        <v>20</v>
      </c>
      <c r="F6" s="20">
        <v>220</v>
      </c>
      <c r="G6" s="20"/>
      <c r="H6" s="20"/>
      <c r="I6" s="17" t="s">
        <v>25</v>
      </c>
      <c r="XET6" s="2"/>
      <c r="XEU6" s="2"/>
      <c r="XEV6" s="2"/>
      <c r="XEW6" s="2"/>
      <c r="XEX6" s="2"/>
      <c r="XEY6" s="2"/>
      <c r="XEZ6" s="2"/>
      <c r="XFA6" s="2"/>
    </row>
    <row r="7" s="1" customFormat="1" ht="30" customHeight="1" spans="1:16381">
      <c r="A7" s="17">
        <v>4</v>
      </c>
      <c r="B7" s="18" t="s">
        <v>241</v>
      </c>
      <c r="C7" s="18" t="s">
        <v>243</v>
      </c>
      <c r="D7" s="18" t="s">
        <v>15</v>
      </c>
      <c r="E7" s="19">
        <v>30</v>
      </c>
      <c r="F7" s="20">
        <v>55</v>
      </c>
      <c r="G7" s="20"/>
      <c r="H7" s="20"/>
      <c r="I7" s="17" t="s">
        <v>25</v>
      </c>
      <c r="XET7" s="2"/>
      <c r="XEU7" s="2"/>
      <c r="XEV7" s="2"/>
      <c r="XEW7" s="2"/>
      <c r="XEX7" s="2"/>
      <c r="XEY7" s="2"/>
      <c r="XEZ7" s="2"/>
      <c r="XFA7" s="2"/>
    </row>
    <row r="8" s="2" customFormat="1" ht="30" customHeight="1" spans="1:9">
      <c r="A8" s="17">
        <v>5</v>
      </c>
      <c r="B8" s="17" t="s">
        <v>39</v>
      </c>
      <c r="C8" s="17" t="s">
        <v>40</v>
      </c>
      <c r="D8" s="18" t="s">
        <v>15</v>
      </c>
      <c r="E8" s="19">
        <v>20</v>
      </c>
      <c r="F8" s="20">
        <v>450</v>
      </c>
      <c r="G8" s="20"/>
      <c r="H8" s="20"/>
      <c r="I8" s="17" t="s">
        <v>25</v>
      </c>
    </row>
    <row r="9" s="2" customFormat="1" ht="30" customHeight="1" spans="1:9">
      <c r="A9" s="17">
        <v>6</v>
      </c>
      <c r="B9" s="17" t="s">
        <v>53</v>
      </c>
      <c r="C9" s="17" t="s">
        <v>55</v>
      </c>
      <c r="D9" s="18" t="s">
        <v>15</v>
      </c>
      <c r="E9" s="19">
        <v>45720</v>
      </c>
      <c r="F9" s="20">
        <v>4.9</v>
      </c>
      <c r="G9" s="20"/>
      <c r="H9" s="20"/>
      <c r="I9" s="17" t="s">
        <v>18</v>
      </c>
    </row>
    <row r="10" s="2" customFormat="1" ht="30" customHeight="1" spans="1:9">
      <c r="A10" s="17">
        <v>7</v>
      </c>
      <c r="B10" s="17" t="s">
        <v>56</v>
      </c>
      <c r="C10" s="17" t="s">
        <v>57</v>
      </c>
      <c r="D10" s="18" t="s">
        <v>15</v>
      </c>
      <c r="E10" s="19">
        <v>148</v>
      </c>
      <c r="F10" s="20">
        <v>266.06</v>
      </c>
      <c r="G10" s="20"/>
      <c r="H10" s="20"/>
      <c r="I10" s="17" t="s">
        <v>25</v>
      </c>
    </row>
    <row r="11" s="2" customFormat="1" ht="30" customHeight="1" spans="1:16381">
      <c r="A11" s="17">
        <v>8</v>
      </c>
      <c r="B11" s="17" t="s">
        <v>56</v>
      </c>
      <c r="C11" s="17" t="s">
        <v>60</v>
      </c>
      <c r="D11" s="18" t="s">
        <v>15</v>
      </c>
      <c r="E11" s="19">
        <v>130</v>
      </c>
      <c r="F11" s="20">
        <v>642.2</v>
      </c>
      <c r="G11" s="20"/>
      <c r="H11" s="20"/>
      <c r="I11" s="17" t="s">
        <v>25</v>
      </c>
      <c r="XET11" s="1"/>
      <c r="XEU11" s="1"/>
      <c r="XEV11" s="1"/>
      <c r="XEW11" s="1"/>
      <c r="XEX11" s="1"/>
      <c r="XEY11" s="1"/>
      <c r="XEZ11" s="1"/>
      <c r="XFA11" s="1"/>
    </row>
    <row r="12" s="1" customFormat="1" ht="30" customHeight="1" spans="1:9">
      <c r="A12" s="17">
        <v>9</v>
      </c>
      <c r="B12" s="17" t="s">
        <v>68</v>
      </c>
      <c r="C12" s="17" t="s">
        <v>70</v>
      </c>
      <c r="D12" s="18" t="s">
        <v>15</v>
      </c>
      <c r="E12" s="19">
        <v>109000</v>
      </c>
      <c r="F12" s="20">
        <v>4.8</v>
      </c>
      <c r="G12" s="20"/>
      <c r="H12" s="20"/>
      <c r="I12" s="17" t="s">
        <v>18</v>
      </c>
    </row>
    <row r="13" s="1" customFormat="1" ht="30" customHeight="1" spans="1:9">
      <c r="A13" s="17">
        <v>10</v>
      </c>
      <c r="B13" s="17" t="s">
        <v>71</v>
      </c>
      <c r="C13" s="17" t="s">
        <v>73</v>
      </c>
      <c r="D13" s="18" t="s">
        <v>15</v>
      </c>
      <c r="E13" s="19">
        <v>52</v>
      </c>
      <c r="F13" s="20">
        <v>899.05</v>
      </c>
      <c r="G13" s="20"/>
      <c r="H13" s="20"/>
      <c r="I13" s="17" t="s">
        <v>25</v>
      </c>
    </row>
    <row r="14" s="1" customFormat="1" ht="30" customHeight="1" spans="1:9">
      <c r="A14" s="17">
        <v>11</v>
      </c>
      <c r="B14" s="17" t="s">
        <v>76</v>
      </c>
      <c r="C14" s="17" t="s">
        <v>79</v>
      </c>
      <c r="D14" s="18" t="s">
        <v>15</v>
      </c>
      <c r="E14" s="19">
        <v>70</v>
      </c>
      <c r="F14" s="20">
        <v>803.67</v>
      </c>
      <c r="G14" s="20"/>
      <c r="H14" s="20"/>
      <c r="I14" s="17" t="s">
        <v>78</v>
      </c>
    </row>
    <row r="15" s="1" customFormat="1" ht="30" customHeight="1" spans="1:9">
      <c r="A15" s="17">
        <v>12</v>
      </c>
      <c r="B15" s="17" t="s">
        <v>91</v>
      </c>
      <c r="C15" s="17" t="s">
        <v>93</v>
      </c>
      <c r="D15" s="18" t="s">
        <v>15</v>
      </c>
      <c r="E15" s="19">
        <v>178</v>
      </c>
      <c r="F15" s="20">
        <v>761.44</v>
      </c>
      <c r="G15" s="20"/>
      <c r="H15" s="20"/>
      <c r="I15" s="17" t="s">
        <v>25</v>
      </c>
    </row>
    <row r="16" s="1" customFormat="1" ht="30" customHeight="1" spans="1:9">
      <c r="A16" s="17">
        <v>13</v>
      </c>
      <c r="B16" s="17" t="s">
        <v>94</v>
      </c>
      <c r="C16" s="17" t="s">
        <v>95</v>
      </c>
      <c r="D16" s="18" t="s">
        <v>15</v>
      </c>
      <c r="E16" s="19">
        <v>182000</v>
      </c>
      <c r="F16" s="20">
        <v>2.75</v>
      </c>
      <c r="G16" s="20"/>
      <c r="H16" s="20"/>
      <c r="I16" s="17" t="s">
        <v>18</v>
      </c>
    </row>
    <row r="17" s="1" customFormat="1" ht="30" customHeight="1" spans="1:9">
      <c r="A17" s="17">
        <v>14</v>
      </c>
      <c r="B17" s="17" t="s">
        <v>103</v>
      </c>
      <c r="C17" s="17" t="s">
        <v>106</v>
      </c>
      <c r="D17" s="18" t="s">
        <v>15</v>
      </c>
      <c r="E17" s="19">
        <v>255</v>
      </c>
      <c r="F17" s="20">
        <v>321.09</v>
      </c>
      <c r="G17" s="20"/>
      <c r="H17" s="20"/>
      <c r="I17" s="17" t="s">
        <v>25</v>
      </c>
    </row>
    <row r="18" s="1" customFormat="1" ht="30" customHeight="1" spans="1:9">
      <c r="A18" s="17">
        <v>15</v>
      </c>
      <c r="B18" s="17" t="s">
        <v>108</v>
      </c>
      <c r="C18" s="17" t="s">
        <v>111</v>
      </c>
      <c r="D18" s="18" t="s">
        <v>15</v>
      </c>
      <c r="E18" s="19">
        <v>307210</v>
      </c>
      <c r="F18" s="20">
        <v>3.41</v>
      </c>
      <c r="G18" s="20"/>
      <c r="H18" s="20"/>
      <c r="I18" s="17" t="s">
        <v>18</v>
      </c>
    </row>
    <row r="19" s="1" customFormat="1" ht="30" customHeight="1" spans="1:9">
      <c r="A19" s="17">
        <v>16</v>
      </c>
      <c r="B19" s="18" t="s">
        <v>112</v>
      </c>
      <c r="C19" s="18" t="s">
        <v>244</v>
      </c>
      <c r="D19" s="18" t="s">
        <v>15</v>
      </c>
      <c r="E19" s="19">
        <v>30</v>
      </c>
      <c r="F19" s="20">
        <v>176.51</v>
      </c>
      <c r="G19" s="20"/>
      <c r="H19" s="20"/>
      <c r="I19" s="17" t="s">
        <v>25</v>
      </c>
    </row>
    <row r="20" s="1" customFormat="1" ht="30" customHeight="1" spans="1:9">
      <c r="A20" s="17">
        <v>17</v>
      </c>
      <c r="B20" s="17" t="s">
        <v>137</v>
      </c>
      <c r="C20" s="17" t="s">
        <v>138</v>
      </c>
      <c r="D20" s="18" t="s">
        <v>15</v>
      </c>
      <c r="E20" s="19">
        <v>206500</v>
      </c>
      <c r="F20" s="20">
        <v>2.5</v>
      </c>
      <c r="G20" s="20"/>
      <c r="H20" s="20"/>
      <c r="I20" s="17" t="s">
        <v>139</v>
      </c>
    </row>
    <row r="21" s="1" customFormat="1" ht="30" customHeight="1" spans="1:9">
      <c r="A21" s="17">
        <v>18</v>
      </c>
      <c r="B21" s="17" t="s">
        <v>140</v>
      </c>
      <c r="C21" s="17" t="s">
        <v>141</v>
      </c>
      <c r="D21" s="18" t="s">
        <v>124</v>
      </c>
      <c r="E21" s="19">
        <f>166320+30000</f>
        <v>196320</v>
      </c>
      <c r="F21" s="20">
        <v>0.6</v>
      </c>
      <c r="G21" s="20"/>
      <c r="H21" s="20"/>
      <c r="I21" s="17" t="s">
        <v>18</v>
      </c>
    </row>
    <row r="22" s="1" customFormat="1" ht="30" customHeight="1" spans="1:9">
      <c r="A22" s="17">
        <v>19</v>
      </c>
      <c r="B22" s="17" t="s">
        <v>142</v>
      </c>
      <c r="C22" s="17" t="s">
        <v>144</v>
      </c>
      <c r="D22" s="18" t="s">
        <v>15</v>
      </c>
      <c r="E22" s="19">
        <v>337490</v>
      </c>
      <c r="F22" s="20">
        <v>3.12</v>
      </c>
      <c r="G22" s="20"/>
      <c r="H22" s="20"/>
      <c r="I22" s="17" t="s">
        <v>18</v>
      </c>
    </row>
    <row r="23" s="1" customFormat="1" ht="30" customHeight="1" spans="1:9">
      <c r="A23" s="17">
        <v>20</v>
      </c>
      <c r="B23" s="17" t="s">
        <v>154</v>
      </c>
      <c r="C23" s="17" t="s">
        <v>155</v>
      </c>
      <c r="D23" s="18" t="s">
        <v>15</v>
      </c>
      <c r="E23" s="19">
        <v>84</v>
      </c>
      <c r="F23" s="20">
        <v>467.89</v>
      </c>
      <c r="G23" s="20"/>
      <c r="H23" s="20"/>
      <c r="I23" s="17" t="s">
        <v>156</v>
      </c>
    </row>
    <row r="24" s="1" customFormat="1" ht="30" customHeight="1" spans="1:9">
      <c r="A24" s="17">
        <v>21</v>
      </c>
      <c r="B24" s="17" t="s">
        <v>154</v>
      </c>
      <c r="C24" s="17" t="s">
        <v>158</v>
      </c>
      <c r="D24" s="18" t="s">
        <v>15</v>
      </c>
      <c r="E24" s="19">
        <v>15</v>
      </c>
      <c r="F24" s="20">
        <v>1350.46</v>
      </c>
      <c r="G24" s="20"/>
      <c r="H24" s="20"/>
      <c r="I24" s="17" t="s">
        <v>156</v>
      </c>
    </row>
    <row r="25" s="1" customFormat="1" ht="30" customHeight="1" spans="1:9">
      <c r="A25" s="17">
        <v>22</v>
      </c>
      <c r="B25" s="17" t="s">
        <v>164</v>
      </c>
      <c r="C25" s="17" t="s">
        <v>165</v>
      </c>
      <c r="D25" s="18" t="s">
        <v>15</v>
      </c>
      <c r="E25" s="19">
        <v>276650</v>
      </c>
      <c r="F25" s="20">
        <v>4.5</v>
      </c>
      <c r="G25" s="20"/>
      <c r="H25" s="20"/>
      <c r="I25" s="17" t="s">
        <v>18</v>
      </c>
    </row>
    <row r="26" s="1" customFormat="1" ht="30" customHeight="1" spans="1:9">
      <c r="A26" s="17">
        <v>23</v>
      </c>
      <c r="B26" s="17" t="s">
        <v>173</v>
      </c>
      <c r="C26" s="17" t="s">
        <v>174</v>
      </c>
      <c r="D26" s="18" t="s">
        <v>15</v>
      </c>
      <c r="E26" s="19">
        <v>99500</v>
      </c>
      <c r="F26" s="20">
        <v>2.21</v>
      </c>
      <c r="G26" s="20"/>
      <c r="H26" s="20"/>
      <c r="I26" s="17" t="s">
        <v>18</v>
      </c>
    </row>
    <row r="27" s="1" customFormat="1" ht="30" customHeight="1" spans="1:9">
      <c r="A27" s="17">
        <v>24</v>
      </c>
      <c r="B27" s="17" t="s">
        <v>185</v>
      </c>
      <c r="C27" s="17" t="s">
        <v>186</v>
      </c>
      <c r="D27" s="18" t="s">
        <v>15</v>
      </c>
      <c r="E27" s="19">
        <v>70</v>
      </c>
      <c r="F27" s="20">
        <v>449.53</v>
      </c>
      <c r="G27" s="20"/>
      <c r="H27" s="20"/>
      <c r="I27" s="17" t="s">
        <v>25</v>
      </c>
    </row>
    <row r="28" s="1" customFormat="1" ht="30" customHeight="1" spans="1:9">
      <c r="A28" s="17">
        <v>25</v>
      </c>
      <c r="B28" s="17" t="s">
        <v>187</v>
      </c>
      <c r="C28" s="17" t="s">
        <v>188</v>
      </c>
      <c r="D28" s="18" t="s">
        <v>15</v>
      </c>
      <c r="E28" s="19">
        <v>127</v>
      </c>
      <c r="F28" s="20">
        <v>460</v>
      </c>
      <c r="G28" s="20"/>
      <c r="H28" s="20"/>
      <c r="I28" s="17" t="s">
        <v>25</v>
      </c>
    </row>
    <row r="29" s="1" customFormat="1" ht="30" customHeight="1" spans="1:9">
      <c r="A29" s="17">
        <v>26</v>
      </c>
      <c r="B29" s="17" t="s">
        <v>192</v>
      </c>
      <c r="C29" s="17" t="s">
        <v>194</v>
      </c>
      <c r="D29" s="18" t="s">
        <v>15</v>
      </c>
      <c r="E29" s="19">
        <v>439</v>
      </c>
      <c r="F29" s="20">
        <v>350</v>
      </c>
      <c r="G29" s="20"/>
      <c r="H29" s="20"/>
      <c r="I29" s="17" t="s">
        <v>25</v>
      </c>
    </row>
    <row r="30" s="1" customFormat="1" ht="30" customHeight="1" spans="1:9">
      <c r="A30" s="17">
        <v>27</v>
      </c>
      <c r="B30" s="17" t="s">
        <v>196</v>
      </c>
      <c r="C30" s="17" t="s">
        <v>197</v>
      </c>
      <c r="D30" s="18" t="s">
        <v>15</v>
      </c>
      <c r="E30" s="19">
        <v>100</v>
      </c>
      <c r="F30" s="20">
        <v>116.97</v>
      </c>
      <c r="G30" s="20"/>
      <c r="H30" s="20"/>
      <c r="I30" s="17" t="s">
        <v>139</v>
      </c>
    </row>
    <row r="31" s="1" customFormat="1" ht="30" customHeight="1" spans="1:9">
      <c r="A31" s="17">
        <v>28</v>
      </c>
      <c r="B31" s="17" t="s">
        <v>245</v>
      </c>
      <c r="C31" s="17" t="s">
        <v>141</v>
      </c>
      <c r="D31" s="17" t="s">
        <v>124</v>
      </c>
      <c r="E31" s="19">
        <f>30000+9600</f>
        <v>39600</v>
      </c>
      <c r="F31" s="20">
        <v>0.4</v>
      </c>
      <c r="G31" s="20"/>
      <c r="H31" s="20"/>
      <c r="I31" s="17" t="s">
        <v>18</v>
      </c>
    </row>
    <row r="32" s="1" customFormat="1" ht="30" customHeight="1" spans="1:9">
      <c r="A32" s="17">
        <v>29</v>
      </c>
      <c r="B32" s="17" t="s">
        <v>201</v>
      </c>
      <c r="C32" s="17" t="s">
        <v>203</v>
      </c>
      <c r="D32" s="18" t="s">
        <v>15</v>
      </c>
      <c r="E32" s="19">
        <v>88000</v>
      </c>
      <c r="F32" s="20">
        <v>5.5</v>
      </c>
      <c r="G32" s="20"/>
      <c r="H32" s="20"/>
      <c r="I32" s="17" t="s">
        <v>18</v>
      </c>
    </row>
    <row r="33" s="1" customFormat="1" ht="30" customHeight="1" spans="1:9">
      <c r="A33" s="17">
        <v>30</v>
      </c>
      <c r="B33" s="17" t="s">
        <v>204</v>
      </c>
      <c r="C33" s="17" t="s">
        <v>207</v>
      </c>
      <c r="D33" s="18" t="s">
        <v>15</v>
      </c>
      <c r="E33" s="19">
        <v>250</v>
      </c>
      <c r="F33" s="20">
        <v>706.4</v>
      </c>
      <c r="G33" s="20"/>
      <c r="H33" s="20"/>
      <c r="I33" s="17" t="s">
        <v>206</v>
      </c>
    </row>
    <row r="34" ht="37" customHeight="1" spans="1:9">
      <c r="A34" s="21" t="s">
        <v>246</v>
      </c>
      <c r="B34" s="21"/>
      <c r="C34" s="21"/>
      <c r="D34" s="21"/>
      <c r="E34" s="22">
        <f>SUM(E4:E33)</f>
        <v>1929698</v>
      </c>
      <c r="F34" s="22"/>
      <c r="G34" s="22"/>
      <c r="H34" s="23"/>
      <c r="I34" s="26"/>
    </row>
    <row r="35" ht="83" customHeight="1" spans="1:9">
      <c r="A35" s="24" t="s">
        <v>247</v>
      </c>
      <c r="B35" s="25"/>
      <c r="C35" s="25"/>
      <c r="D35" s="25"/>
      <c r="E35" s="25"/>
      <c r="F35" s="25"/>
      <c r="G35" s="25"/>
      <c r="H35" s="25"/>
      <c r="I35" s="25"/>
    </row>
  </sheetData>
  <mergeCells count="12">
    <mergeCell ref="A1:I1"/>
    <mergeCell ref="A34:D34"/>
    <mergeCell ref="A35:I35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432638888888889" right="0.118055555555556" top="1" bottom="1" header="0.511805555555556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苗木采购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2024-08-26T07:21:00Z</dcterms:created>
  <dcterms:modified xsi:type="dcterms:W3CDTF">2024-09-04T08:27:09Z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A21202D862874E2FBE28418163C85FD1_13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